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ublic\_ПРАЙС_ЛИСТЫ\РАСПРОДАЖА\"/>
    </mc:Choice>
  </mc:AlternateContent>
  <bookViews>
    <workbookView xWindow="10485" yWindow="30" windowWidth="9720" windowHeight="8085"/>
  </bookViews>
  <sheets>
    <sheet name="Лист1" sheetId="1" r:id="rId1"/>
    <sheet name="Лист3" sheetId="3" r:id="rId2"/>
    <sheet name="Лист4" sheetId="5" r:id="rId3"/>
  </sheets>
  <externalReferences>
    <externalReference r:id="rId4"/>
  </externalReferences>
  <definedNames>
    <definedName name="_xlnm._FilterDatabase" localSheetId="0" hidden="1">Лист1!#REF!</definedName>
    <definedName name="_xlnm.Print_Titles" localSheetId="0">Лист1!$3:$3</definedName>
    <definedName name="_xlnm.Print_Area" localSheetId="0">Лист1!$A$1:$O$287</definedName>
  </definedNames>
  <calcPr calcId="162913"/>
</workbook>
</file>

<file path=xl/calcChain.xml><?xml version="1.0" encoding="utf-8"?>
<calcChain xmlns="http://schemas.openxmlformats.org/spreadsheetml/2006/main">
  <c r="L1" i="1" l="1"/>
  <c r="Z1" i="3" l="1"/>
  <c r="V1" i="3"/>
  <c r="R1" i="3"/>
  <c r="N1" i="3"/>
  <c r="J1" i="3"/>
  <c r="F1" i="3"/>
  <c r="B1" i="3"/>
  <c r="AC1" i="3" l="1"/>
  <c r="K210" i="1"/>
  <c r="J212" i="1"/>
  <c r="K208" i="1"/>
  <c r="J204" i="1"/>
  <c r="J210" i="1"/>
  <c r="J208" i="1"/>
  <c r="K206" i="1"/>
  <c r="J206" i="1"/>
  <c r="K212" i="1"/>
  <c r="K204" i="1"/>
  <c r="K202" i="1"/>
  <c r="J202" i="1"/>
  <c r="K284" i="1"/>
  <c r="J282" i="1"/>
  <c r="K286" i="1"/>
  <c r="J286" i="1"/>
  <c r="K282" i="1"/>
  <c r="J284" i="1"/>
  <c r="J280" i="1"/>
  <c r="K278" i="1"/>
  <c r="J278" i="1"/>
  <c r="K280" i="1"/>
  <c r="K272" i="1"/>
  <c r="K270" i="1"/>
  <c r="J272" i="1"/>
  <c r="J270" i="1"/>
  <c r="K268" i="1"/>
  <c r="J268" i="1"/>
  <c r="J260" i="1"/>
  <c r="J258" i="1"/>
  <c r="K262" i="1"/>
  <c r="J262" i="1"/>
  <c r="K260" i="1"/>
  <c r="K258" i="1"/>
  <c r="J198" i="1"/>
  <c r="K194" i="1"/>
  <c r="J194" i="1"/>
  <c r="K198" i="1"/>
  <c r="J188" i="1"/>
  <c r="K190" i="1"/>
  <c r="J190" i="1"/>
  <c r="L190" i="1" s="1"/>
  <c r="K188" i="1"/>
  <c r="K184" i="1"/>
  <c r="J182" i="1"/>
  <c r="K182" i="1"/>
  <c r="J174" i="1"/>
  <c r="J184" i="1"/>
  <c r="K176" i="1"/>
  <c r="K178" i="1"/>
  <c r="J176" i="1"/>
  <c r="K174" i="1"/>
  <c r="J178" i="1"/>
  <c r="K240" i="1"/>
  <c r="J240" i="1"/>
  <c r="K274" i="1"/>
  <c r="K264" i="1"/>
  <c r="J274" i="1"/>
  <c r="J264" i="1"/>
  <c r="N264" i="1" s="1"/>
  <c r="K254" i="1"/>
  <c r="J254" i="1"/>
  <c r="K80" i="1"/>
  <c r="K74" i="1"/>
  <c r="K82" i="1"/>
  <c r="J80" i="1"/>
  <c r="K78" i="1"/>
  <c r="K76" i="1"/>
  <c r="J74" i="1"/>
  <c r="K68" i="1"/>
  <c r="J82" i="1"/>
  <c r="J78" i="1"/>
  <c r="J76" i="1"/>
  <c r="J68" i="1"/>
  <c r="K70" i="1"/>
  <c r="J70" i="1"/>
  <c r="K62" i="1"/>
  <c r="K64" i="1"/>
  <c r="J62" i="1"/>
  <c r="K60" i="1"/>
  <c r="J60" i="1"/>
  <c r="J64" i="1"/>
  <c r="K56" i="1"/>
  <c r="K54" i="1"/>
  <c r="K44" i="1"/>
  <c r="J40" i="1"/>
  <c r="J56" i="1"/>
  <c r="L56" i="1" s="1"/>
  <c r="J54" i="1"/>
  <c r="K48" i="1"/>
  <c r="K46" i="1"/>
  <c r="J44" i="1"/>
  <c r="K52" i="1"/>
  <c r="K50" i="1"/>
  <c r="J46" i="1"/>
  <c r="K38" i="1"/>
  <c r="J52" i="1"/>
  <c r="J50" i="1"/>
  <c r="K40" i="1"/>
  <c r="J38" i="1"/>
  <c r="J48" i="1"/>
  <c r="K30" i="1"/>
  <c r="J30" i="1"/>
  <c r="K28" i="1"/>
  <c r="J28" i="1"/>
  <c r="K170" i="1"/>
  <c r="J170" i="1"/>
  <c r="K168" i="1"/>
  <c r="J166" i="1"/>
  <c r="K166" i="1"/>
  <c r="J168" i="1"/>
  <c r="J146" i="1"/>
  <c r="J142" i="1"/>
  <c r="K140" i="1"/>
  <c r="K148" i="1"/>
  <c r="K144" i="1"/>
  <c r="J140" i="1"/>
  <c r="J148" i="1"/>
  <c r="J144" i="1"/>
  <c r="K146" i="1"/>
  <c r="K142" i="1"/>
  <c r="K108" i="1"/>
  <c r="J108" i="1"/>
  <c r="K104" i="1"/>
  <c r="K106" i="1"/>
  <c r="J104" i="1"/>
  <c r="J106" i="1"/>
  <c r="K100" i="1"/>
  <c r="J100" i="1"/>
  <c r="K96" i="1"/>
  <c r="J98" i="1"/>
  <c r="K98" i="1"/>
  <c r="J96" i="1"/>
  <c r="K22" i="1"/>
  <c r="J22" i="1"/>
  <c r="K18" i="1"/>
  <c r="J16" i="1"/>
  <c r="K14" i="1"/>
  <c r="J18" i="1"/>
  <c r="J14" i="1"/>
  <c r="K20" i="1"/>
  <c r="J20" i="1"/>
  <c r="K16" i="1"/>
  <c r="K12" i="1"/>
  <c r="J10" i="1"/>
  <c r="J12" i="1"/>
  <c r="K10" i="1"/>
  <c r="J250" i="1"/>
  <c r="J246" i="1"/>
  <c r="K248" i="1"/>
  <c r="K244" i="1"/>
  <c r="K250" i="1"/>
  <c r="J248" i="1"/>
  <c r="K246" i="1"/>
  <c r="J244" i="1"/>
  <c r="K242" i="1"/>
  <c r="J242" i="1"/>
  <c r="K226" i="1"/>
  <c r="J226" i="1"/>
  <c r="K236" i="1"/>
  <c r="J234" i="1"/>
  <c r="K230" i="1"/>
  <c r="K228" i="1"/>
  <c r="J224" i="1"/>
  <c r="K232" i="1"/>
  <c r="J228" i="1"/>
  <c r="J232" i="1"/>
  <c r="J236" i="1"/>
  <c r="K222" i="1"/>
  <c r="K234" i="1"/>
  <c r="K224" i="1"/>
  <c r="J222" i="1"/>
  <c r="J230" i="1"/>
  <c r="J218" i="1"/>
  <c r="J126" i="1"/>
  <c r="K124" i="1"/>
  <c r="J118" i="1"/>
  <c r="K112" i="1"/>
  <c r="K134" i="1"/>
  <c r="J124" i="1"/>
  <c r="K122" i="1"/>
  <c r="J112" i="1"/>
  <c r="K136" i="1"/>
  <c r="K114" i="1"/>
  <c r="K90" i="1"/>
  <c r="K216" i="1"/>
  <c r="K132" i="1"/>
  <c r="K120" i="1"/>
  <c r="K92" i="1"/>
  <c r="K218" i="1"/>
  <c r="J216" i="1"/>
  <c r="J136" i="1"/>
  <c r="N136" i="1" s="1"/>
  <c r="J132" i="1"/>
  <c r="K126" i="1"/>
  <c r="J120" i="1"/>
  <c r="K118" i="1"/>
  <c r="J116" i="1"/>
  <c r="J114" i="1"/>
  <c r="J92" i="1"/>
  <c r="J90" i="1"/>
  <c r="J134" i="1"/>
  <c r="N134" i="1" s="1"/>
  <c r="J122" i="1"/>
  <c r="K116" i="1"/>
  <c r="K162" i="1"/>
  <c r="J162" i="1"/>
  <c r="K128" i="1"/>
  <c r="J158" i="1"/>
  <c r="J128" i="1"/>
  <c r="K158" i="1"/>
  <c r="K160" i="1"/>
  <c r="J160" i="1"/>
  <c r="J154" i="1"/>
  <c r="K154" i="1"/>
  <c r="K156" i="1"/>
  <c r="J156" i="1"/>
  <c r="K152" i="1"/>
  <c r="J152" i="1"/>
  <c r="J34" i="1"/>
  <c r="K88" i="1"/>
  <c r="J86" i="1"/>
  <c r="K86" i="1"/>
  <c r="J88" i="1"/>
  <c r="K34" i="1"/>
  <c r="L86" i="1" l="1"/>
  <c r="M86" i="1"/>
  <c r="N162" i="1"/>
  <c r="M162" i="1"/>
  <c r="L162" i="1"/>
  <c r="L106" i="1"/>
  <c r="M106" i="1"/>
  <c r="M250" i="1"/>
  <c r="L250" i="1"/>
  <c r="N128" i="1"/>
  <c r="M128" i="1"/>
  <c r="N132" i="1"/>
  <c r="M132" i="1"/>
  <c r="N244" i="1"/>
  <c r="M244" i="1"/>
  <c r="L244" i="1"/>
  <c r="L240" i="1"/>
  <c r="M240" i="1"/>
  <c r="N240" i="1"/>
  <c r="L258" i="1"/>
  <c r="N258" i="1"/>
  <c r="M258" i="1"/>
  <c r="N270" i="1"/>
  <c r="M270" i="1"/>
  <c r="L270" i="1"/>
  <c r="L286" i="1"/>
  <c r="N286" i="1"/>
  <c r="M286" i="1"/>
  <c r="N202" i="1"/>
  <c r="M202" i="1"/>
  <c r="L202" i="1"/>
  <c r="M206" i="1"/>
  <c r="N206" i="1"/>
  <c r="L206" i="1"/>
  <c r="L204" i="1"/>
  <c r="M204" i="1"/>
  <c r="N204" i="1"/>
  <c r="N216" i="1"/>
  <c r="M216" i="1"/>
  <c r="L216" i="1"/>
  <c r="N218" i="1"/>
  <c r="M218" i="1"/>
  <c r="L218" i="1"/>
  <c r="N228" i="1"/>
  <c r="M228" i="1"/>
  <c r="L228" i="1"/>
  <c r="M274" i="1"/>
  <c r="L274" i="1"/>
  <c r="L194" i="1"/>
  <c r="N194" i="1"/>
  <c r="M194" i="1"/>
  <c r="L272" i="1"/>
  <c r="N272" i="1"/>
  <c r="M272" i="1"/>
  <c r="L230" i="1"/>
  <c r="N230" i="1"/>
  <c r="M230" i="1"/>
  <c r="N242" i="1"/>
  <c r="M242" i="1"/>
  <c r="L242" i="1"/>
  <c r="L246" i="1"/>
  <c r="N246" i="1"/>
  <c r="M246" i="1"/>
  <c r="M100" i="1"/>
  <c r="L100" i="1"/>
  <c r="N106" i="1"/>
  <c r="N108" i="1"/>
  <c r="M108" i="1"/>
  <c r="L108" i="1"/>
  <c r="N254" i="1"/>
  <c r="M254" i="1"/>
  <c r="L254" i="1"/>
  <c r="M262" i="1"/>
  <c r="L262" i="1"/>
  <c r="N262" i="1"/>
  <c r="N268" i="1"/>
  <c r="M268" i="1"/>
  <c r="L268" i="1"/>
  <c r="L208" i="1"/>
  <c r="N208" i="1"/>
  <c r="M208" i="1"/>
  <c r="M212" i="1"/>
  <c r="L212" i="1"/>
  <c r="N212" i="1"/>
  <c r="M232" i="1"/>
  <c r="L232" i="1"/>
  <c r="N232" i="1"/>
  <c r="N226" i="1"/>
  <c r="M226" i="1"/>
  <c r="L226" i="1"/>
  <c r="N234" i="1"/>
  <c r="M234" i="1"/>
  <c r="L234" i="1"/>
  <c r="M248" i="1"/>
  <c r="L248" i="1"/>
  <c r="N248" i="1"/>
  <c r="M222" i="1"/>
  <c r="L222" i="1"/>
  <c r="N222" i="1"/>
  <c r="N236" i="1"/>
  <c r="M236" i="1"/>
  <c r="L236" i="1"/>
  <c r="M224" i="1"/>
  <c r="L224" i="1"/>
  <c r="N224" i="1"/>
  <c r="N250" i="1"/>
  <c r="N104" i="1"/>
  <c r="M104" i="1"/>
  <c r="L104" i="1"/>
  <c r="M184" i="1"/>
  <c r="L184" i="1"/>
  <c r="M188" i="1"/>
  <c r="L188" i="1"/>
  <c r="M198" i="1"/>
  <c r="L198" i="1"/>
  <c r="N198" i="1"/>
  <c r="N278" i="1"/>
  <c r="M278" i="1"/>
  <c r="L278" i="1"/>
  <c r="N210" i="1"/>
  <c r="L210" i="1"/>
  <c r="M210" i="1"/>
  <c r="N284" i="1"/>
  <c r="M284" i="1"/>
  <c r="L284" i="1"/>
  <c r="M282" i="1"/>
  <c r="L282" i="1"/>
  <c r="N282" i="1"/>
  <c r="L280" i="1"/>
  <c r="N280" i="1"/>
  <c r="M280" i="1"/>
  <c r="N274" i="1"/>
  <c r="M264" i="1"/>
  <c r="L264" i="1"/>
  <c r="N260" i="1"/>
  <c r="M260" i="1"/>
  <c r="L260" i="1"/>
  <c r="M160" i="1"/>
  <c r="L160" i="1"/>
  <c r="N160" i="1"/>
  <c r="M140" i="1"/>
  <c r="L140" i="1"/>
  <c r="N140" i="1"/>
  <c r="M152" i="1"/>
  <c r="L152" i="1"/>
  <c r="N152" i="1"/>
  <c r="N146" i="1"/>
  <c r="M146" i="1"/>
  <c r="L146" i="1"/>
  <c r="N190" i="1"/>
  <c r="M190" i="1"/>
  <c r="L158" i="1"/>
  <c r="N158" i="1"/>
  <c r="M158" i="1"/>
  <c r="L142" i="1"/>
  <c r="N142" i="1"/>
  <c r="M142" i="1"/>
  <c r="N174" i="1"/>
  <c r="M174" i="1"/>
  <c r="L174" i="1"/>
  <c r="M144" i="1"/>
  <c r="L144" i="1"/>
  <c r="N144" i="1"/>
  <c r="L168" i="1"/>
  <c r="N168" i="1"/>
  <c r="M168" i="1"/>
  <c r="N170" i="1"/>
  <c r="M170" i="1"/>
  <c r="L170" i="1"/>
  <c r="N182" i="1"/>
  <c r="M182" i="1"/>
  <c r="L182" i="1"/>
  <c r="N166" i="1"/>
  <c r="M166" i="1"/>
  <c r="L166" i="1"/>
  <c r="N156" i="1"/>
  <c r="M156" i="1"/>
  <c r="L156" i="1"/>
  <c r="N154" i="1"/>
  <c r="M154" i="1"/>
  <c r="L154" i="1"/>
  <c r="N148" i="1"/>
  <c r="M148" i="1"/>
  <c r="L148" i="1"/>
  <c r="N184" i="1"/>
  <c r="N188" i="1"/>
  <c r="M178" i="1"/>
  <c r="L178" i="1"/>
  <c r="N178" i="1"/>
  <c r="M176" i="1"/>
  <c r="L176" i="1"/>
  <c r="N176" i="1"/>
  <c r="L22" i="1"/>
  <c r="N22" i="1"/>
  <c r="M22" i="1"/>
  <c r="M46" i="1"/>
  <c r="N46" i="1"/>
  <c r="L46" i="1"/>
  <c r="M64" i="1"/>
  <c r="L64" i="1"/>
  <c r="N64" i="1"/>
  <c r="L122" i="1"/>
  <c r="M122" i="1"/>
  <c r="N122" i="1"/>
  <c r="N92" i="1"/>
  <c r="M92" i="1"/>
  <c r="L92" i="1"/>
  <c r="L120" i="1"/>
  <c r="N120" i="1"/>
  <c r="M120" i="1"/>
  <c r="M124" i="1"/>
  <c r="N124" i="1"/>
  <c r="L124" i="1"/>
  <c r="N12" i="1"/>
  <c r="M12" i="1"/>
  <c r="L12" i="1"/>
  <c r="N20" i="1"/>
  <c r="M20" i="1"/>
  <c r="L20" i="1"/>
  <c r="N50" i="1"/>
  <c r="L50" i="1"/>
  <c r="M50" i="1"/>
  <c r="L60" i="1"/>
  <c r="N60" i="1"/>
  <c r="M60" i="1"/>
  <c r="M76" i="1"/>
  <c r="N76" i="1"/>
  <c r="L76" i="1"/>
  <c r="L74" i="1"/>
  <c r="N74" i="1"/>
  <c r="M74" i="1"/>
  <c r="L80" i="1"/>
  <c r="M80" i="1"/>
  <c r="N80" i="1"/>
  <c r="M34" i="1"/>
  <c r="N34" i="1"/>
  <c r="L34" i="1"/>
  <c r="N90" i="1"/>
  <c r="M90" i="1"/>
  <c r="L90" i="1"/>
  <c r="M136" i="1"/>
  <c r="L136" i="1"/>
  <c r="N126" i="1"/>
  <c r="M126" i="1"/>
  <c r="L126" i="1"/>
  <c r="M18" i="1"/>
  <c r="L18" i="1"/>
  <c r="N18" i="1"/>
  <c r="N28" i="1"/>
  <c r="M28" i="1"/>
  <c r="L28" i="1"/>
  <c r="M134" i="1"/>
  <c r="L134" i="1"/>
  <c r="N118" i="1"/>
  <c r="M118" i="1"/>
  <c r="L118" i="1"/>
  <c r="L10" i="1"/>
  <c r="M10" i="1"/>
  <c r="N10" i="1"/>
  <c r="L16" i="1"/>
  <c r="M16" i="1"/>
  <c r="N16" i="1"/>
  <c r="M96" i="1"/>
  <c r="N96" i="1"/>
  <c r="L96" i="1"/>
  <c r="N100" i="1"/>
  <c r="N48" i="1"/>
  <c r="M48" i="1"/>
  <c r="L48" i="1"/>
  <c r="L52" i="1"/>
  <c r="M52" i="1"/>
  <c r="N52" i="1"/>
  <c r="M54" i="1"/>
  <c r="L54" i="1"/>
  <c r="N54" i="1"/>
  <c r="L70" i="1"/>
  <c r="N70" i="1"/>
  <c r="M70" i="1"/>
  <c r="N78" i="1"/>
  <c r="L78" i="1"/>
  <c r="M78" i="1"/>
  <c r="N88" i="1"/>
  <c r="L88" i="1"/>
  <c r="M88" i="1"/>
  <c r="N98" i="1"/>
  <c r="M98" i="1"/>
  <c r="L98" i="1"/>
  <c r="N40" i="1"/>
  <c r="L40" i="1"/>
  <c r="M40" i="1"/>
  <c r="N68" i="1"/>
  <c r="M68" i="1"/>
  <c r="L68" i="1"/>
  <c r="N86" i="1"/>
  <c r="L114" i="1"/>
  <c r="M114" i="1"/>
  <c r="N114" i="1"/>
  <c r="L128" i="1"/>
  <c r="M116" i="1"/>
  <c r="N116" i="1"/>
  <c r="L116" i="1"/>
  <c r="L132" i="1"/>
  <c r="N112" i="1"/>
  <c r="M112" i="1"/>
  <c r="L112" i="1"/>
  <c r="N14" i="1"/>
  <c r="L14" i="1"/>
  <c r="M14" i="1"/>
  <c r="L30" i="1"/>
  <c r="N30" i="1"/>
  <c r="M30" i="1"/>
  <c r="N38" i="1"/>
  <c r="M38" i="1"/>
  <c r="L38" i="1"/>
  <c r="L44" i="1"/>
  <c r="N44" i="1"/>
  <c r="M44" i="1"/>
  <c r="N56" i="1"/>
  <c r="M56" i="1"/>
  <c r="L62" i="1"/>
  <c r="M62" i="1"/>
  <c r="N62" i="1"/>
  <c r="M82" i="1"/>
  <c r="L82" i="1"/>
  <c r="N82" i="1"/>
</calcChain>
</file>

<file path=xl/sharedStrings.xml><?xml version="1.0" encoding="utf-8"?>
<sst xmlns="http://schemas.openxmlformats.org/spreadsheetml/2006/main" count="435" uniqueCount="400">
  <si>
    <t>Высота, см</t>
  </si>
  <si>
    <t>Состав</t>
  </si>
  <si>
    <t>Категория ткани:</t>
  </si>
  <si>
    <t>Направление рисунка:</t>
  </si>
  <si>
    <t>Цена рулон, USD</t>
  </si>
  <si>
    <t>Цена отрез, USD</t>
  </si>
  <si>
    <t>Номенклатура</t>
  </si>
  <si>
    <t>Сиртекс-Дизайн, Москва, Волочаевская, 18, м. Площадь Ильича</t>
  </si>
  <si>
    <t>http://syrtex.ru/</t>
  </si>
  <si>
    <t>Тел: +7 (495) 678 23 35</t>
  </si>
  <si>
    <t>Цена рулон, руб.</t>
  </si>
  <si>
    <t>Цена отрез, руб</t>
  </si>
  <si>
    <t>Курс ЦБ +2%</t>
  </si>
  <si>
    <t>TK-000/A5 Тафта однотонная- хамелеон</t>
  </si>
  <si>
    <t>TK-000/B2 Тафта однотонная- хамелеон</t>
  </si>
  <si>
    <t>TK-000/B9 Тафта однотонная- хамелеон</t>
  </si>
  <si>
    <t>TK-000/C3 Тафта однотонная- хамелеон</t>
  </si>
  <si>
    <t>12513/532 Тафта тонкая</t>
  </si>
  <si>
    <t>12513/502 Тафта тонкая</t>
  </si>
  <si>
    <t>12513/514 Тафта тонкая</t>
  </si>
  <si>
    <t>12513/519 Тафта тонкая</t>
  </si>
  <si>
    <t>12513/533 Тафта тонкая</t>
  </si>
  <si>
    <t>12513/542 Тафта тонкая</t>
  </si>
  <si>
    <t>12513/544 Тафта тонкая</t>
  </si>
  <si>
    <t>12513/554 Тафта тонкая</t>
  </si>
  <si>
    <t>12513/577 Тафта тонкая</t>
  </si>
  <si>
    <t>Тафта</t>
  </si>
  <si>
    <t>скидка</t>
  </si>
  <si>
    <t>12513 Тафта тонкая</t>
  </si>
  <si>
    <t>TK-000 Тафта однотонная- хамелеон</t>
  </si>
  <si>
    <t>FJ008/А3 Сетка на органзе</t>
  </si>
  <si>
    <t>FJ008/А0 Сетка на органзе</t>
  </si>
  <si>
    <t>FJ008/А2 Сетка на органзе</t>
  </si>
  <si>
    <t>FJ008/А4 Сетка на органзе</t>
  </si>
  <si>
    <t>FJ008/А5 Сетка на органзе</t>
  </si>
  <si>
    <t>CT-004/А4 Сетка на органзе</t>
  </si>
  <si>
    <t>Tafetta/brown Бархат на тафте</t>
  </si>
  <si>
    <t>Tafetta Бархат на тафте</t>
  </si>
  <si>
    <t>Tafetta/bordeux Бархат на тафте</t>
  </si>
  <si>
    <t xml:space="preserve">Tafetta/grey Бархат на тафте </t>
  </si>
  <si>
    <t xml:space="preserve">TD103/A1 Полуорганза двойная </t>
  </si>
  <si>
    <t xml:space="preserve">TD103/A3 Полуорганза двойная </t>
  </si>
  <si>
    <t>TD103 Полуорганза двойная в тональную клетку</t>
  </si>
  <si>
    <t>VIOLIN/V06 Полуорганза</t>
  </si>
  <si>
    <t>VIOLIN Полуорганза c эффектом перламутра</t>
  </si>
  <si>
    <t>VIOLIN/V07 Полуорганза</t>
  </si>
  <si>
    <t>VIOLIN/V12 Полуорганза</t>
  </si>
  <si>
    <t xml:space="preserve">VIOLIN/V22 Полуорганза </t>
  </si>
  <si>
    <t>VIOLIN/V36 Полуорганза</t>
  </si>
  <si>
    <t>VIOLIN/V38 Полуорганза</t>
  </si>
  <si>
    <t>VIOLIN/V41 Полуорганза</t>
  </si>
  <si>
    <t>Cатен</t>
  </si>
  <si>
    <t>277/13 Сатен "шанзелизе"</t>
  </si>
  <si>
    <t>277/14 Сатен "шанзелизе"</t>
  </si>
  <si>
    <t>277/19 Сатен "шанзелизе"</t>
  </si>
  <si>
    <t>FJ008</t>
  </si>
  <si>
    <t>CT-004</t>
  </si>
  <si>
    <t>VIOLIN</t>
  </si>
  <si>
    <t>TD103</t>
  </si>
  <si>
    <t>Tafetta</t>
  </si>
  <si>
    <t>277/20 Сатен "шанзелизе"</t>
  </si>
  <si>
    <t>277/21 Сатен "шанзелизе"</t>
  </si>
  <si>
    <t>277/29 Сатен "шанзелизе"</t>
  </si>
  <si>
    <t>277/30 Сатен "шанзелизе"</t>
  </si>
  <si>
    <t>TK-000</t>
  </si>
  <si>
    <t>TK-011</t>
  </si>
  <si>
    <t>VIOLIN/V43 Полуорганза</t>
  </si>
  <si>
    <t>ТК011.А0</t>
  </si>
  <si>
    <t>ТК011.А2</t>
  </si>
  <si>
    <t>ТК011.А3</t>
  </si>
  <si>
    <t>ТД106</t>
  </si>
  <si>
    <t>FU000</t>
  </si>
  <si>
    <t>FU000.A0 Органза на тафте</t>
  </si>
  <si>
    <t>FU000.A1 Органза на тафте</t>
  </si>
  <si>
    <t>FU000.A2 Органза на тафте</t>
  </si>
  <si>
    <t>FU000.A3 Органза на тафте</t>
  </si>
  <si>
    <t>FU000.A5 Органза на тафте</t>
  </si>
  <si>
    <t>FU000 Двухслойная, комбинированная органза на тафте с двухцветной полосой</t>
  </si>
  <si>
    <t>CD018 Органза- дождик с утолщенной нитью</t>
  </si>
  <si>
    <t>CD018.A1 Органза- дождик</t>
  </si>
  <si>
    <t>CD018</t>
  </si>
  <si>
    <t>CD018.A2 Органза- дождик</t>
  </si>
  <si>
    <t>CD018.A4 Органза- дождик</t>
  </si>
  <si>
    <t>ТN028</t>
  </si>
  <si>
    <t>TN028.A3 Тафта - полоска</t>
  </si>
  <si>
    <t>TN028.A5 Тафта - полоска</t>
  </si>
  <si>
    <t>ТN028 Тафта - полоска с металлизированной, утолщенной нитью</t>
  </si>
  <si>
    <t>TN028.A0 Тафта - полоска</t>
  </si>
  <si>
    <t>TN028.A1 Тафта - полоска</t>
  </si>
  <si>
    <t>TN028.A4 Тафта - полоска</t>
  </si>
  <si>
    <t>ТN010/А0 Тафта - хамелеон</t>
  </si>
  <si>
    <t>ТN010/А1 Тафта - хамелеон</t>
  </si>
  <si>
    <t>ТN010/А2 Тафта - хамелеон</t>
  </si>
  <si>
    <t>ТN010/А3 Тафта - хамелеон</t>
  </si>
  <si>
    <t>ТN010</t>
  </si>
  <si>
    <t>ТN010/А4 Тафта - хамелеон</t>
  </si>
  <si>
    <t>ТN010/А5 Тафта - хамелеон</t>
  </si>
  <si>
    <t>ТN010/А6 Тафта - хамелеон</t>
  </si>
  <si>
    <t>ТN017 Тафта полосатая, комбинированная</t>
  </si>
  <si>
    <t>ТN017/А3 Тафта комбинированная</t>
  </si>
  <si>
    <t>ТN017/А1 Тафта комбинированная</t>
  </si>
  <si>
    <t>ТN015 Тафта разноцветная в мелкую полоску из утолщенных нитей</t>
  </si>
  <si>
    <t>ТN015</t>
  </si>
  <si>
    <t>ТN015/А2</t>
  </si>
  <si>
    <t>ТN015/А3</t>
  </si>
  <si>
    <t>ТN015/А4</t>
  </si>
  <si>
    <t>ТN009</t>
  </si>
  <si>
    <t>ТN009/А0</t>
  </si>
  <si>
    <t>ТN009/А2</t>
  </si>
  <si>
    <t>ТN009/А0 Тафта - полоска</t>
  </si>
  <si>
    <t>ТN009/А2 Тафта - полоска</t>
  </si>
  <si>
    <t>ТN017</t>
  </si>
  <si>
    <t>TN001</t>
  </si>
  <si>
    <t>TN002</t>
  </si>
  <si>
    <t>TN001/А0</t>
  </si>
  <si>
    <t>TN001/А1</t>
  </si>
  <si>
    <t>TN001/А3</t>
  </si>
  <si>
    <t xml:space="preserve">TN002 Тафта - полоска широкая, двухцветная с шиниловой нитью </t>
  </si>
  <si>
    <t>TN001/А0 Тафта - полоска</t>
  </si>
  <si>
    <t>TN001/А3 Тафта - полоска</t>
  </si>
  <si>
    <t>TN002/А1 Тафта - полоска</t>
  </si>
  <si>
    <t>TN002/А1</t>
  </si>
  <si>
    <t>ТN009 Тафта - полоска узкая, двухцветная с шиниловой нитью</t>
  </si>
  <si>
    <t xml:space="preserve">ТN010 Тональная тафта - хамелеон </t>
  </si>
  <si>
    <t>ТN010/А0</t>
  </si>
  <si>
    <t>ТN010/А1</t>
  </si>
  <si>
    <t>ТN010/А2</t>
  </si>
  <si>
    <t>ТN010/А3</t>
  </si>
  <si>
    <t>ТN010/А4</t>
  </si>
  <si>
    <t>ТN010/А5</t>
  </si>
  <si>
    <t>ТN010/А6</t>
  </si>
  <si>
    <t>ТN017/А1</t>
  </si>
  <si>
    <t>ТN017/А3</t>
  </si>
  <si>
    <t>TN028.A0</t>
  </si>
  <si>
    <t>TN028.A1</t>
  </si>
  <si>
    <t>TN028.A2</t>
  </si>
  <si>
    <t>TN028.A3</t>
  </si>
  <si>
    <t>TN028.A4</t>
  </si>
  <si>
    <t>TN028.A5</t>
  </si>
  <si>
    <t>TK-000/A5</t>
  </si>
  <si>
    <t>TK-000/B2</t>
  </si>
  <si>
    <t>TK-000/B5</t>
  </si>
  <si>
    <t>TK-000/C3</t>
  </si>
  <si>
    <t>TK-000/B8</t>
  </si>
  <si>
    <t>TK-000/B9</t>
  </si>
  <si>
    <t>TK-000/C6</t>
  </si>
  <si>
    <t>ТД106.А0</t>
  </si>
  <si>
    <t>ТД106.А1</t>
  </si>
  <si>
    <t>ТД106.А2</t>
  </si>
  <si>
    <t>ТД106.А3</t>
  </si>
  <si>
    <t>12513/502</t>
  </si>
  <si>
    <t>12513/514</t>
  </si>
  <si>
    <t>12513/519</t>
  </si>
  <si>
    <t>12513/532</t>
  </si>
  <si>
    <t>12513/533</t>
  </si>
  <si>
    <t>12513/542</t>
  </si>
  <si>
    <t>12513/544</t>
  </si>
  <si>
    <t>12513/554</t>
  </si>
  <si>
    <t>12513/577</t>
  </si>
  <si>
    <t>Tafetta/brown</t>
  </si>
  <si>
    <t>Tafetta/bordeux</t>
  </si>
  <si>
    <t>Tafetta/grey</t>
  </si>
  <si>
    <t>FU000.A0</t>
  </si>
  <si>
    <t>FU000.A1</t>
  </si>
  <si>
    <t>FU000.A2</t>
  </si>
  <si>
    <t>FU000.A3</t>
  </si>
  <si>
    <t>FU000.A5</t>
  </si>
  <si>
    <t>FJ008/А0</t>
  </si>
  <si>
    <t>FJ008 Тональная сетка с эффектом 3-D на органзе</t>
  </si>
  <si>
    <t>FJ008/А2</t>
  </si>
  <si>
    <t>FJ008/А3</t>
  </si>
  <si>
    <t>FJ008/А4</t>
  </si>
  <si>
    <t>FJ008/А5</t>
  </si>
  <si>
    <t>CT-004/А4</t>
  </si>
  <si>
    <t>CD018.A1</t>
  </si>
  <si>
    <t>CD018.A2</t>
  </si>
  <si>
    <t>CD018.A4</t>
  </si>
  <si>
    <t>TD103/A1</t>
  </si>
  <si>
    <t>TD103/A3</t>
  </si>
  <si>
    <t>VIOLIN/V06</t>
  </si>
  <si>
    <t>VIOLIN/V07</t>
  </si>
  <si>
    <t>VIOLIN/V12</t>
  </si>
  <si>
    <t>VIOLIN/V22</t>
  </si>
  <si>
    <t>VIOLIN/V36</t>
  </si>
  <si>
    <t>VIOLIN/V38</t>
  </si>
  <si>
    <t>VIOLIN/V41</t>
  </si>
  <si>
    <t>VIOLIN/V43</t>
  </si>
  <si>
    <t>586 Вуаль с вышивкой "круг"</t>
  </si>
  <si>
    <t>586/02 Вуаль с вышивкой</t>
  </si>
  <si>
    <t>586/03 Вуаль с вышивкой</t>
  </si>
  <si>
    <t>586/01 Вуаль с вышивкой</t>
  </si>
  <si>
    <t>586/04 Вуаль с вышивкой</t>
  </si>
  <si>
    <t>586/06 Вуаль с вышивкой</t>
  </si>
  <si>
    <t>586/10 Вуаль с вышивкой</t>
  </si>
  <si>
    <t>586/01</t>
  </si>
  <si>
    <t>586/02</t>
  </si>
  <si>
    <t>586/03</t>
  </si>
  <si>
    <t>586/04</t>
  </si>
  <si>
    <t>586/06</t>
  </si>
  <si>
    <t>586/10</t>
  </si>
  <si>
    <t>A627</t>
  </si>
  <si>
    <t>A627.1</t>
  </si>
  <si>
    <t>A627.2</t>
  </si>
  <si>
    <t>A627.8</t>
  </si>
  <si>
    <t>A627 Органза - хамелеон</t>
  </si>
  <si>
    <t>TK-011 Тафта - полоска с вертикальной, утолщенной нитью</t>
  </si>
  <si>
    <t>ТК011.А0 Тафта - полоска</t>
  </si>
  <si>
    <t>ТК011.А2 Тафта - полоска</t>
  </si>
  <si>
    <t>ТК011.А3 Тафта - полоска</t>
  </si>
  <si>
    <t>TD106 Тафта - полоска  с вертикальной металлизированной, утолщенной нитью</t>
  </si>
  <si>
    <t>TD106/A0 Тафта - полоска</t>
  </si>
  <si>
    <t>TD106/A3 Тафта - полоска</t>
  </si>
  <si>
    <t>TD106/A2 Тафта - полоска</t>
  </si>
  <si>
    <t xml:space="preserve">A630 Органза - радуга </t>
  </si>
  <si>
    <t xml:space="preserve">Janjan Органза </t>
  </si>
  <si>
    <t xml:space="preserve">23120 Органза </t>
  </si>
  <si>
    <t>420309 Органза</t>
  </si>
  <si>
    <t>11763 Вуаль тональная</t>
  </si>
  <si>
    <t>11763.A0</t>
  </si>
  <si>
    <t xml:space="preserve">21221.A0 Органза </t>
  </si>
  <si>
    <t>21221 Органза - полоса с утолщенной нитью</t>
  </si>
  <si>
    <t>21221.A0</t>
  </si>
  <si>
    <t>22019 Органза - полоса с утолщенной нитью</t>
  </si>
  <si>
    <t xml:space="preserve">22019.A4 Органза </t>
  </si>
  <si>
    <t>22019.A4</t>
  </si>
  <si>
    <t>A781.01</t>
  </si>
  <si>
    <t>A781 Вуаль широкая полоса с утолщенной нитью</t>
  </si>
  <si>
    <t>A781</t>
  </si>
  <si>
    <t>A781.04</t>
  </si>
  <si>
    <t>A781.02</t>
  </si>
  <si>
    <t>A781.03</t>
  </si>
  <si>
    <t>478 Вуаль - травленка двойная "роза"</t>
  </si>
  <si>
    <t>478.6</t>
  </si>
  <si>
    <t>478.1</t>
  </si>
  <si>
    <t>478.2</t>
  </si>
  <si>
    <t>478.3</t>
  </si>
  <si>
    <t>478.4</t>
  </si>
  <si>
    <t>449 Вуаль двойная с эффектом объема</t>
  </si>
  <si>
    <t>513 Органза</t>
  </si>
  <si>
    <t>513.14</t>
  </si>
  <si>
    <t>513.14 Органза</t>
  </si>
  <si>
    <t>513.18</t>
  </si>
  <si>
    <t>513.18 Органза</t>
  </si>
  <si>
    <t>513.26</t>
  </si>
  <si>
    <t>513.26 Органза</t>
  </si>
  <si>
    <t>513.43</t>
  </si>
  <si>
    <t>513.80</t>
  </si>
  <si>
    <t>513.82</t>
  </si>
  <si>
    <t>277/13</t>
  </si>
  <si>
    <t>277/14</t>
  </si>
  <si>
    <t>277/19</t>
  </si>
  <si>
    <t>277/20</t>
  </si>
  <si>
    <t>277/21</t>
  </si>
  <si>
    <t>277/29</t>
  </si>
  <si>
    <t>277/30</t>
  </si>
  <si>
    <t>Бархат на тафте</t>
  </si>
  <si>
    <t>Органза на тафте</t>
  </si>
  <si>
    <t>Сетка на органзе</t>
  </si>
  <si>
    <t>Органза- дождик</t>
  </si>
  <si>
    <t>Органза - хамелеон</t>
  </si>
  <si>
    <t xml:space="preserve">Органза - радуга </t>
  </si>
  <si>
    <t>A630.2</t>
  </si>
  <si>
    <t>A630.3</t>
  </si>
  <si>
    <t xml:space="preserve">Органза </t>
  </si>
  <si>
    <t>Органза - полоса</t>
  </si>
  <si>
    <t xml:space="preserve">Полуорганза </t>
  </si>
  <si>
    <t>Вуаль</t>
  </si>
  <si>
    <t>449.0</t>
  </si>
  <si>
    <t>449.1</t>
  </si>
  <si>
    <t>449.3</t>
  </si>
  <si>
    <t>449.4</t>
  </si>
  <si>
    <t>449.6</t>
  </si>
  <si>
    <t xml:space="preserve">Вуаль </t>
  </si>
  <si>
    <t>ТN015/А2 Тафта разноцветная</t>
  </si>
  <si>
    <t>ТN015/А3 Тафта разноцветная</t>
  </si>
  <si>
    <t>ТN015/А4 Тафта разноцветная</t>
  </si>
  <si>
    <t>от рулона</t>
  </si>
  <si>
    <t>от пяти</t>
  </si>
  <si>
    <t>TN001 Тафта - полоска широкая, трехцветная с шиниловой нитью</t>
  </si>
  <si>
    <r>
      <t>Цена за метр        при покупке               от 1 до 5 рулонов,                 скидка</t>
    </r>
    <r>
      <rPr>
        <b/>
        <sz val="12"/>
        <color rgb="FFC00000"/>
        <rFont val="Arial"/>
        <family val="2"/>
        <charset val="204"/>
      </rPr>
      <t xml:space="preserve"> 25-65%</t>
    </r>
  </si>
  <si>
    <r>
      <t xml:space="preserve">Цена за метр        при покупке               всего метража (одного цвета),                 скидка </t>
    </r>
    <r>
      <rPr>
        <b/>
        <sz val="12"/>
        <color rgb="FFC00000"/>
        <rFont val="Arial"/>
        <family val="2"/>
        <charset val="204"/>
      </rPr>
      <t>35-80%</t>
    </r>
  </si>
  <si>
    <r>
      <t>Цена за метр        при покупке               от 5 рулонов,                 скидка</t>
    </r>
    <r>
      <rPr>
        <b/>
        <sz val="12"/>
        <color rgb="FFC00000"/>
        <rFont val="Arial"/>
        <family val="2"/>
        <charset val="204"/>
      </rPr>
      <t xml:space="preserve"> 35-65%</t>
    </r>
  </si>
  <si>
    <t xml:space="preserve">A630.02 Органза - радуга </t>
  </si>
  <si>
    <t xml:space="preserve">A630.03 Органза - радуга </t>
  </si>
  <si>
    <t>A781/01 Вуаль</t>
  </si>
  <si>
    <t>A781/02 Вуаль</t>
  </si>
  <si>
    <t>A781/03 Вуаль</t>
  </si>
  <si>
    <t>A781/04 Вуаль</t>
  </si>
  <si>
    <t>478/02 Вуаль</t>
  </si>
  <si>
    <t>478/03 Вуаль</t>
  </si>
  <si>
    <t>11763/A0 Вуаль</t>
  </si>
  <si>
    <t>449/00 Вуаль</t>
  </si>
  <si>
    <t>449/01 Вуаль</t>
  </si>
  <si>
    <t>449/03 Вуаль</t>
  </si>
  <si>
    <t>449/04 Вуаль</t>
  </si>
  <si>
    <t>449/06 Вуаль</t>
  </si>
  <si>
    <t>Метраж</t>
  </si>
  <si>
    <t>1/30,0                  2/30,0             3/30,0              4/30,0</t>
  </si>
  <si>
    <t xml:space="preserve">1/29,9                    </t>
  </si>
  <si>
    <t>478/4 Вуаль</t>
  </si>
  <si>
    <t>478/6 Вуаль</t>
  </si>
  <si>
    <t>1/20</t>
  </si>
  <si>
    <t xml:space="preserve">1/14,5                           2/20,5 </t>
  </si>
  <si>
    <t>нет</t>
  </si>
  <si>
    <t>1/50</t>
  </si>
  <si>
    <t>TK-000/B0</t>
  </si>
  <si>
    <t xml:space="preserve">1/45                          2/50                  3/50    </t>
  </si>
  <si>
    <t xml:space="preserve">1/50                          2/60 </t>
  </si>
  <si>
    <t xml:space="preserve">1/20 </t>
  </si>
  <si>
    <t>1/39                2/48</t>
  </si>
  <si>
    <t>1/50                2/54</t>
  </si>
  <si>
    <t>1/31                2/33</t>
  </si>
  <si>
    <t>1/18,5                2/40</t>
  </si>
  <si>
    <t xml:space="preserve">1/20,2                2/22                3/35,5                4/40   </t>
  </si>
  <si>
    <t>1/27,5                2/40</t>
  </si>
  <si>
    <t>1/51</t>
  </si>
  <si>
    <t>1/37,4                2/47</t>
  </si>
  <si>
    <t>1/16                2/48                3/105</t>
  </si>
  <si>
    <t>1/47,5                2/48</t>
  </si>
  <si>
    <t>1/79                2/115</t>
  </si>
  <si>
    <t>1/52,8</t>
  </si>
  <si>
    <t>1/25                2/32,3          3/32,5             4/40                 5/40</t>
  </si>
  <si>
    <t>1/35                2/43</t>
  </si>
  <si>
    <t xml:space="preserve">1/10,8          2/17,2                3/41                4/43                      5/46                 </t>
  </si>
  <si>
    <t>1/10                2/60</t>
  </si>
  <si>
    <t>1/26</t>
  </si>
  <si>
    <t>1/22                2/47                3/66</t>
  </si>
  <si>
    <t xml:space="preserve">1/42                2/74  </t>
  </si>
  <si>
    <t xml:space="preserve">1/44                2/47 </t>
  </si>
  <si>
    <t>1/45                2/50</t>
  </si>
  <si>
    <t xml:space="preserve">1/47                2/60                  3/61 </t>
  </si>
  <si>
    <t>A627.01 Органза - хамелеон</t>
  </si>
  <si>
    <t xml:space="preserve">1/35                2/48                  3/50 </t>
  </si>
  <si>
    <t>A627.02 Органза - хамелеон</t>
  </si>
  <si>
    <t>1/35</t>
  </si>
  <si>
    <t>1/52,4</t>
  </si>
  <si>
    <t>A627.08 Органза - хамелеон</t>
  </si>
  <si>
    <t>1/23,4                2/27                  3/30                  4/40              5/46,3</t>
  </si>
  <si>
    <t xml:space="preserve">1/40                2/40,3                  3/45               4/47,3 </t>
  </si>
  <si>
    <t>1/17,3    6/31            2/20       7/33           3/30       8/35                4/30       9/36,2               5/30</t>
  </si>
  <si>
    <t>1/23,6     6/40,0                  2/25,6     7/42,0               3/34,7     8/44,0                    4/40,0     9/56,0                   5/40,0</t>
  </si>
  <si>
    <t xml:space="preserve">1/22,2      6/50,0               2/36,7                3/46,0                      4/50,0                5/50,0                    </t>
  </si>
  <si>
    <t xml:space="preserve">1/24,0                  2/50,0                3/50,0                      4/50,0                5/50,0                     </t>
  </si>
  <si>
    <t xml:space="preserve">1/15,7                  2/31,5                3/50,0                     4/50,0                     </t>
  </si>
  <si>
    <t>1/36,0     6/40,0                  2/36,0     7/49,0               3/40,0     8/60,0                   4/40,0     9/60,0                   5/40,0    10/65,0</t>
  </si>
  <si>
    <t>1/30,0</t>
  </si>
  <si>
    <t>1/20,0</t>
  </si>
  <si>
    <t xml:space="preserve">1/22,0                  2/39,0                3/50,0                                    </t>
  </si>
  <si>
    <t>1/20,7</t>
  </si>
  <si>
    <t>1/50,0</t>
  </si>
  <si>
    <t>1/44,0                   2/50,0               3/50,0</t>
  </si>
  <si>
    <t xml:space="preserve">1/27,0                   2/34,8               </t>
  </si>
  <si>
    <t>1/35,0                   2/42,3</t>
  </si>
  <si>
    <t>1/13,4                   2/19,6                             3/27,0              4/30,3</t>
  </si>
  <si>
    <t xml:space="preserve">1/29,5                   2/31,0 </t>
  </si>
  <si>
    <t>1/25,7                   2/26,0                             3/28,2</t>
  </si>
  <si>
    <t>1/25,0                 2/31,4                             3/34,0</t>
  </si>
  <si>
    <t>1/40,0</t>
  </si>
  <si>
    <t>1/25,2                2/27,0                             3/35,8             4/36,0</t>
  </si>
  <si>
    <t xml:space="preserve">1/33,0            2/35,0                3/40,0                    4/40,0                                    </t>
  </si>
  <si>
    <t xml:space="preserve">1/29,5                   2/29,5                3/34,0                     4/35,0                5/35,0                   </t>
  </si>
  <si>
    <t>1/31,5                   2/35,0</t>
  </si>
  <si>
    <t>1/35,0                         2/35,0</t>
  </si>
  <si>
    <t>1/30,0    6/36,0                    2/33,5          3/35,0            4/35,0               5/35,0</t>
  </si>
  <si>
    <t xml:space="preserve">1/30,0                     2/33,0          3/35,0            4/35,0               </t>
  </si>
  <si>
    <t>1/49,0                  2/50,0                   3/50,0                        4/50,0</t>
  </si>
  <si>
    <t>1/35,0                  2/37,7</t>
  </si>
  <si>
    <t>1/40,0                  2/40,0                3/40,0                4/43,0</t>
  </si>
  <si>
    <t>1/23,5                  2/30,0                3/30,0                4/33,0</t>
  </si>
  <si>
    <t>1/26   6/30  11/30                 2/26   7/30  12/30            3/27   8/30  13/30                  4/30   9/30  14/33                 5/30  10/30 15/33</t>
  </si>
  <si>
    <t xml:space="preserve">1/18,3   6/30,0                 2/22,7   7/30,0             3/25,0   8/30,0                   4/30,0   9/30,0                   5/30,0  </t>
  </si>
  <si>
    <t>1/20   6/30  11/30               2/26   7/30  12/30            3/27   8/30  13/30                  4/28   9/30  14/30                 5/30  10/30 15/38</t>
  </si>
  <si>
    <t xml:space="preserve">1/14,7   6/30,0                 2/15,2   7/30,0             3/22,0   8/30,0                   4/28,0                     5/28,0 </t>
  </si>
  <si>
    <t xml:space="preserve">1/22,0                  2/26,6 </t>
  </si>
  <si>
    <t xml:space="preserve">1/11,6               2/30,8             </t>
  </si>
  <si>
    <t xml:space="preserve">1/12,9                      </t>
  </si>
  <si>
    <t>1/42,7                           2/46,0                        3/47,0</t>
  </si>
  <si>
    <t>1/25,0                           2/32,0                        3/34,0                  4/37,7</t>
  </si>
  <si>
    <t xml:space="preserve">1/37,7                           2/46,0                        </t>
  </si>
  <si>
    <t>1/36,5                          2/37,0                        3/37,0                 4/37,0</t>
  </si>
  <si>
    <t>1/27,0    6/34,0                     2/31,0    7/34,0                     3/34,0    8/34,0            4/34,0                 5/34,0</t>
  </si>
  <si>
    <t>1/68,0</t>
  </si>
  <si>
    <t>1/50,0                         2/50,0                    3/55,0                4/58,0</t>
  </si>
  <si>
    <t xml:space="preserve">1/50,0                          2/60,0   </t>
  </si>
  <si>
    <t xml:space="preserve">1/60,0                          2/60,0   </t>
  </si>
  <si>
    <t xml:space="preserve">1/25,0                          2/72,0   </t>
  </si>
  <si>
    <t xml:space="preserve">1/23,0                          2/62,0   </t>
  </si>
  <si>
    <t xml:space="preserve">1/45,0                          2/60,0   </t>
  </si>
  <si>
    <t>1/60,0</t>
  </si>
  <si>
    <t xml:space="preserve">1/50,0                          2/60,0                3/60,0  </t>
  </si>
  <si>
    <t xml:space="preserve">1/60,0                          2/60,0                3/60,0  </t>
  </si>
  <si>
    <t xml:space="preserve">1/50,0                          2/60,0                </t>
  </si>
  <si>
    <t>1/50,0                          2/63,0</t>
  </si>
  <si>
    <t>1/49,0                          2/50,0                       3/53,0</t>
  </si>
  <si>
    <t xml:space="preserve">1/60,0  </t>
  </si>
  <si>
    <t xml:space="preserve">1/60,0                          2/71,0                      </t>
  </si>
  <si>
    <t xml:space="preserve">1/50,0                          2/56,0                3/60,0                     </t>
  </si>
  <si>
    <t xml:space="preserve">1/57,0                          2/80,0    </t>
  </si>
  <si>
    <t>1/65,0</t>
  </si>
  <si>
    <t xml:space="preserve">1/60,0                          2/64,0                   3/70,0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</si>
</sst>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32" x14ac:knownFonts="1"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8"/>
      <color rgb="FF594304"/>
      <name val="Arial"/>
      <family val="2"/>
      <charset val="204"/>
    </font>
    <font>
      <b/>
      <sz val="11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rgb="FF594304"/>
      <name val="Arial"/>
      <family val="2"/>
    </font>
    <font>
      <sz val="12"/>
      <color theme="1"/>
      <name val="Arial"/>
      <family val="2"/>
      <charset val="204"/>
    </font>
    <font>
      <b/>
      <sz val="12"/>
      <color rgb="FF594304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rgb="FF594304"/>
      <name val="Arial"/>
      <family val="2"/>
      <charset val="204"/>
    </font>
    <font>
      <b/>
      <sz val="12"/>
      <color rgb="FFC00000"/>
      <name val="Arial"/>
      <family val="2"/>
      <charset val="204"/>
    </font>
    <font>
      <b/>
      <u/>
      <sz val="14"/>
      <color theme="10"/>
      <name val="Calibri"/>
      <family val="2"/>
      <charset val="204"/>
      <scheme val="minor"/>
    </font>
    <font>
      <b/>
      <sz val="14"/>
      <color rgb="FF594304"/>
      <name val="Arial"/>
      <family val="2"/>
    </font>
    <font>
      <sz val="11"/>
      <name val="Calibri"/>
      <family val="2"/>
      <charset val="204"/>
      <scheme val="minor"/>
    </font>
    <font>
      <sz val="16"/>
      <color theme="1"/>
      <name val="Arial"/>
      <family val="2"/>
      <charset val="204"/>
    </font>
    <font>
      <b/>
      <sz val="16"/>
      <color rgb="FF594304"/>
      <name val="Arial"/>
      <family val="2"/>
      <charset val="204"/>
    </font>
    <font>
      <sz val="16"/>
      <color rgb="FF000000"/>
      <name val="Arial"/>
      <family val="2"/>
      <charset val="204"/>
    </font>
    <font>
      <b/>
      <sz val="16"/>
      <color rgb="FF000000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2"/>
      <color rgb="FF0033CC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rgb="FF0033CC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EAE5D8"/>
      </patternFill>
    </fill>
    <fill>
      <patternFill patternType="solid">
        <fgColor rgb="FFFFFFFF"/>
      </patternFill>
    </fill>
    <fill>
      <patternFill patternType="solid">
        <fgColor rgb="FFEAE5D8"/>
        <bgColor indexed="64"/>
      </patternFill>
    </fill>
    <fill>
      <patternFill patternType="solid">
        <fgColor rgb="FFCBBE9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rgb="FFB3AC86"/>
      </left>
      <right style="thin">
        <color rgb="FFB3AC86"/>
      </right>
      <top style="thin">
        <color rgb="FFB3AC86"/>
      </top>
      <bottom style="thin">
        <color rgb="FFB3AC86"/>
      </bottom>
      <diagonal/>
    </border>
    <border>
      <left style="thin">
        <color rgb="FFB3AC86"/>
      </left>
      <right/>
      <top style="thin">
        <color rgb="FFB3AC86"/>
      </top>
      <bottom style="thin">
        <color rgb="FFB3AC86"/>
      </bottom>
      <diagonal/>
    </border>
    <border>
      <left/>
      <right/>
      <top style="thin">
        <color rgb="FFB3AC86"/>
      </top>
      <bottom style="thin">
        <color rgb="FFB3AC86"/>
      </bottom>
      <diagonal/>
    </border>
    <border>
      <left style="thin">
        <color rgb="FFB3AC86"/>
      </left>
      <right style="thin">
        <color rgb="FFB3AC86"/>
      </right>
      <top/>
      <bottom style="thin">
        <color rgb="FFB3AC86"/>
      </bottom>
      <diagonal/>
    </border>
    <border>
      <left style="thin">
        <color rgb="FFB3AC86"/>
      </left>
      <right style="thin">
        <color rgb="FFB3AC86"/>
      </right>
      <top style="thin">
        <color rgb="FFCBBE9D"/>
      </top>
      <bottom style="thin">
        <color rgb="FFCBBE9D"/>
      </bottom>
      <diagonal/>
    </border>
    <border>
      <left style="thin">
        <color rgb="FF594304"/>
      </left>
      <right style="thin">
        <color rgb="FF594304"/>
      </right>
      <top style="thin">
        <color rgb="FF594304"/>
      </top>
      <bottom style="thin">
        <color rgb="FF594304"/>
      </bottom>
      <diagonal/>
    </border>
    <border>
      <left style="thin">
        <color rgb="FF594304"/>
      </left>
      <right/>
      <top/>
      <bottom style="thin">
        <color rgb="FF594304"/>
      </bottom>
      <diagonal/>
    </border>
    <border>
      <left/>
      <right/>
      <top/>
      <bottom style="thin">
        <color rgb="FF594304"/>
      </bottom>
      <diagonal/>
    </border>
    <border>
      <left/>
      <right style="thin">
        <color rgb="FFB3AC86"/>
      </right>
      <top style="thin">
        <color rgb="FFB3AC86"/>
      </top>
      <bottom style="thin">
        <color rgb="FFB3AC86"/>
      </bottom>
      <diagonal/>
    </border>
    <border>
      <left/>
      <right style="thin">
        <color rgb="FF594304"/>
      </right>
      <top style="thin">
        <color rgb="FF594304"/>
      </top>
      <bottom style="thin">
        <color rgb="FF594304"/>
      </bottom>
      <diagonal/>
    </border>
    <border>
      <left style="thin">
        <color rgb="FF594304"/>
      </left>
      <right/>
      <top style="thin">
        <color rgb="FF594304"/>
      </top>
      <bottom style="thin">
        <color rgb="FF594304"/>
      </bottom>
      <diagonal/>
    </border>
    <border>
      <left/>
      <right/>
      <top style="thin">
        <color rgb="FF594304"/>
      </top>
      <bottom style="thin">
        <color rgb="FF594304"/>
      </bottom>
      <diagonal/>
    </border>
    <border>
      <left style="thin">
        <color rgb="FF996633"/>
      </left>
      <right style="thin">
        <color rgb="FF594304"/>
      </right>
      <top style="thin">
        <color rgb="FF996633"/>
      </top>
      <bottom style="thin">
        <color rgb="FF996633"/>
      </bottom>
      <diagonal/>
    </border>
    <border>
      <left style="thin">
        <color rgb="FF594304"/>
      </left>
      <right style="thin">
        <color rgb="FF594304"/>
      </right>
      <top style="thin">
        <color rgb="FF996633"/>
      </top>
      <bottom style="thin">
        <color rgb="FF996633"/>
      </bottom>
      <diagonal/>
    </border>
    <border>
      <left style="thin">
        <color rgb="FF594304"/>
      </left>
      <right style="thin">
        <color rgb="FF996633"/>
      </right>
      <top style="thin">
        <color rgb="FF996633"/>
      </top>
      <bottom style="thin">
        <color rgb="FF996633"/>
      </bottom>
      <diagonal/>
    </border>
    <border>
      <left/>
      <right style="thin">
        <color rgb="FF996633"/>
      </right>
      <top/>
      <bottom/>
      <diagonal/>
    </border>
    <border>
      <left style="thin">
        <color rgb="FF996633"/>
      </left>
      <right/>
      <top style="thin">
        <color rgb="FF996633"/>
      </top>
      <bottom/>
      <diagonal/>
    </border>
    <border>
      <left style="thin">
        <color rgb="FF996633"/>
      </left>
      <right/>
      <top/>
      <bottom/>
      <diagonal/>
    </border>
    <border>
      <left/>
      <right/>
      <top/>
      <bottom style="thin">
        <color rgb="FF996633"/>
      </bottom>
      <diagonal/>
    </border>
    <border>
      <left style="thin">
        <color rgb="FFB3AC86"/>
      </left>
      <right/>
      <top/>
      <bottom style="thin">
        <color rgb="FFB3AC86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114">
    <xf numFmtId="0" fontId="0" fillId="0" borderId="0" xfId="0"/>
    <xf numFmtId="0" fontId="1" fillId="0" borderId="0" xfId="0" applyFont="1"/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top" wrapText="1"/>
    </xf>
    <xf numFmtId="0" fontId="2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left"/>
    </xf>
    <xf numFmtId="0" fontId="3" fillId="0" borderId="1" xfId="0" applyFont="1" applyFill="1" applyBorder="1" applyAlignment="1">
      <alignment horizontal="left" vertical="top" wrapText="1" indent="2"/>
    </xf>
    <xf numFmtId="0" fontId="6" fillId="0" borderId="0" xfId="0" applyFont="1" applyAlignment="1">
      <alignment horizontal="left"/>
    </xf>
    <xf numFmtId="0" fontId="6" fillId="6" borderId="0" xfId="0" applyFont="1" applyFill="1"/>
    <xf numFmtId="0" fontId="8" fillId="0" borderId="0" xfId="0" applyFont="1" applyAlignment="1">
      <alignment horizontal="left" vertical="center" wrapText="1"/>
    </xf>
    <xf numFmtId="0" fontId="6" fillId="6" borderId="0" xfId="0" applyFont="1" applyFill="1" applyAlignment="1">
      <alignment vertical="center"/>
    </xf>
    <xf numFmtId="0" fontId="3" fillId="3" borderId="4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left" vertical="top" wrapText="1"/>
    </xf>
    <xf numFmtId="0" fontId="8" fillId="0" borderId="0" xfId="0" applyFont="1" applyAlignment="1">
      <alignment horizontal="left"/>
    </xf>
    <xf numFmtId="0" fontId="8" fillId="0" borderId="0" xfId="0" applyFont="1"/>
    <xf numFmtId="0" fontId="3" fillId="0" borderId="4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left" vertical="top" wrapText="1" indent="2"/>
    </xf>
    <xf numFmtId="0" fontId="12" fillId="5" borderId="1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left" vertical="top" wrapText="1"/>
    </xf>
    <xf numFmtId="0" fontId="9" fillId="5" borderId="1" xfId="0" applyFont="1" applyFill="1" applyBorder="1" applyAlignment="1">
      <alignment vertical="top" wrapText="1"/>
    </xf>
    <xf numFmtId="0" fontId="9" fillId="2" borderId="6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13" fillId="3" borderId="1" xfId="0" applyFont="1" applyFill="1" applyBorder="1" applyAlignment="1">
      <alignment horizontal="center" vertical="top" wrapText="1"/>
    </xf>
    <xf numFmtId="0" fontId="13" fillId="3" borderId="4" xfId="0" applyFont="1" applyFill="1" applyBorder="1" applyAlignment="1">
      <alignment horizontal="center" vertical="top" wrapText="1"/>
    </xf>
    <xf numFmtId="0" fontId="13" fillId="3" borderId="3" xfId="0" applyFont="1" applyFill="1" applyBorder="1" applyAlignment="1">
      <alignment horizontal="center" vertical="top" wrapText="1"/>
    </xf>
    <xf numFmtId="2" fontId="11" fillId="5" borderId="1" xfId="0" applyNumberFormat="1" applyFont="1" applyFill="1" applyBorder="1" applyAlignment="1">
      <alignment horizontal="center" vertical="top" wrapText="1"/>
    </xf>
    <xf numFmtId="0" fontId="8" fillId="0" borderId="0" xfId="0" applyFont="1" applyFill="1" applyAlignment="1">
      <alignment horizontal="left"/>
    </xf>
    <xf numFmtId="0" fontId="8" fillId="0" borderId="0" xfId="0" applyFont="1" applyFill="1"/>
    <xf numFmtId="0" fontId="9" fillId="4" borderId="2" xfId="0" applyFont="1" applyFill="1" applyBorder="1" applyAlignment="1">
      <alignment horizontal="left" vertical="top" wrapText="1" indent="2"/>
    </xf>
    <xf numFmtId="0" fontId="9" fillId="0" borderId="0" xfId="0" applyFont="1" applyFill="1" applyBorder="1" applyAlignment="1">
      <alignment horizontal="left" vertical="top" wrapText="1" indent="2"/>
    </xf>
    <xf numFmtId="2" fontId="9" fillId="0" borderId="0" xfId="0" applyNumberFormat="1" applyFont="1" applyFill="1" applyBorder="1" applyAlignment="1">
      <alignment horizontal="left" vertical="top" wrapText="1" indent="2"/>
    </xf>
    <xf numFmtId="2" fontId="4" fillId="0" borderId="0" xfId="0" applyNumberFormat="1" applyFont="1" applyFill="1" applyBorder="1" applyAlignment="1">
      <alignment horizontal="center" vertical="center" wrapText="1"/>
    </xf>
    <xf numFmtId="2" fontId="15" fillId="4" borderId="5" xfId="0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2" fontId="9" fillId="4" borderId="2" xfId="0" applyNumberFormat="1" applyFont="1" applyFill="1" applyBorder="1" applyAlignment="1">
      <alignment horizontal="center" vertical="center" wrapText="1"/>
    </xf>
    <xf numFmtId="2" fontId="11" fillId="5" borderId="2" xfId="0" applyNumberFormat="1" applyFont="1" applyFill="1" applyBorder="1" applyAlignment="1">
      <alignment horizontal="center" vertical="top" wrapText="1"/>
    </xf>
    <xf numFmtId="2" fontId="11" fillId="5" borderId="9" xfId="0" applyNumberFormat="1" applyFont="1" applyFill="1" applyBorder="1" applyAlignment="1">
      <alignment horizontal="center" vertical="top" wrapText="1"/>
    </xf>
    <xf numFmtId="0" fontId="11" fillId="3" borderId="1" xfId="0" applyFont="1" applyFill="1" applyBorder="1" applyAlignment="1">
      <alignment horizontal="center" vertical="top" wrapText="1"/>
    </xf>
    <xf numFmtId="2" fontId="9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2" fontId="11" fillId="5" borderId="3" xfId="0" applyNumberFormat="1" applyFont="1" applyFill="1" applyBorder="1" applyAlignment="1">
      <alignment horizontal="center" vertical="top" wrapText="1"/>
    </xf>
    <xf numFmtId="0" fontId="13" fillId="3" borderId="2" xfId="0" applyFont="1" applyFill="1" applyBorder="1" applyAlignment="1">
      <alignment horizontal="center" vertical="top" wrapText="1"/>
    </xf>
    <xf numFmtId="0" fontId="9" fillId="0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center"/>
    </xf>
    <xf numFmtId="9" fontId="11" fillId="5" borderId="11" xfId="0" applyNumberFormat="1" applyFont="1" applyFill="1" applyBorder="1" applyAlignment="1">
      <alignment horizontal="center" vertical="top" wrapText="1"/>
    </xf>
    <xf numFmtId="0" fontId="9" fillId="5" borderId="1" xfId="0" applyFont="1" applyFill="1" applyBorder="1" applyAlignment="1">
      <alignment horizontal="left" vertical="top" wrapText="1"/>
    </xf>
    <xf numFmtId="0" fontId="9" fillId="5" borderId="1" xfId="0" applyFont="1" applyFill="1" applyBorder="1" applyAlignment="1">
      <alignment horizontal="left" vertical="top" wrapText="1" indent="2"/>
    </xf>
    <xf numFmtId="0" fontId="9" fillId="5" borderId="2" xfId="0" applyFont="1" applyFill="1" applyBorder="1" applyAlignment="1">
      <alignment horizontal="left" vertical="top" wrapText="1" indent="2"/>
    </xf>
    <xf numFmtId="164" fontId="8" fillId="0" borderId="0" xfId="0" applyNumberFormat="1" applyFont="1"/>
    <xf numFmtId="0" fontId="13" fillId="3" borderId="9" xfId="0" applyFont="1" applyFill="1" applyBorder="1" applyAlignment="1">
      <alignment horizontal="center" vertical="top" wrapText="1"/>
    </xf>
    <xf numFmtId="0" fontId="11" fillId="3" borderId="2" xfId="0" applyFont="1" applyFill="1" applyBorder="1" applyAlignment="1">
      <alignment horizontal="center" vertical="top" wrapText="1"/>
    </xf>
    <xf numFmtId="0" fontId="9" fillId="2" borderId="10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top" wrapText="1"/>
    </xf>
    <xf numFmtId="0" fontId="18" fillId="2" borderId="17" xfId="0" applyFont="1" applyFill="1" applyBorder="1" applyAlignment="1">
      <alignment horizontal="left" vertical="center"/>
    </xf>
    <xf numFmtId="0" fontId="18" fillId="2" borderId="18" xfId="0" applyFont="1" applyFill="1" applyBorder="1" applyAlignment="1">
      <alignment horizontal="left" vertical="center"/>
    </xf>
    <xf numFmtId="0" fontId="7" fillId="2" borderId="19" xfId="0" applyFont="1" applyFill="1" applyBorder="1" applyAlignment="1">
      <alignment horizontal="left" vertical="center"/>
    </xf>
    <xf numFmtId="4" fontId="9" fillId="7" borderId="7" xfId="0" applyNumberFormat="1" applyFont="1" applyFill="1" applyBorder="1" applyAlignment="1">
      <alignment horizontal="center" vertical="top" wrapText="1"/>
    </xf>
    <xf numFmtId="0" fontId="19" fillId="0" borderId="0" xfId="0" applyFont="1" applyFill="1"/>
    <xf numFmtId="0" fontId="20" fillId="0" borderId="0" xfId="0" applyFont="1" applyAlignment="1">
      <alignment horizontal="left"/>
    </xf>
    <xf numFmtId="0" fontId="21" fillId="5" borderId="1" xfId="0" applyFont="1" applyFill="1" applyBorder="1" applyAlignment="1">
      <alignment vertical="top" wrapText="1"/>
    </xf>
    <xf numFmtId="0" fontId="22" fillId="5" borderId="1" xfId="0" applyFont="1" applyFill="1" applyBorder="1" applyAlignment="1">
      <alignment horizontal="center" vertical="center" wrapText="1"/>
    </xf>
    <xf numFmtId="0" fontId="22" fillId="5" borderId="1" xfId="0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left" vertical="top" wrapText="1"/>
    </xf>
    <xf numFmtId="2" fontId="23" fillId="5" borderId="1" xfId="0" applyNumberFormat="1" applyFont="1" applyFill="1" applyBorder="1" applyAlignment="1">
      <alignment horizontal="center" vertical="top" wrapText="1"/>
    </xf>
    <xf numFmtId="2" fontId="23" fillId="5" borderId="2" xfId="0" applyNumberFormat="1" applyFont="1" applyFill="1" applyBorder="1" applyAlignment="1">
      <alignment horizontal="center" vertical="top" wrapText="1"/>
    </xf>
    <xf numFmtId="2" fontId="23" fillId="5" borderId="3" xfId="0" applyNumberFormat="1" applyFont="1" applyFill="1" applyBorder="1" applyAlignment="1">
      <alignment horizontal="center" vertical="top" wrapText="1"/>
    </xf>
    <xf numFmtId="2" fontId="23" fillId="5" borderId="9" xfId="0" applyNumberFormat="1" applyFont="1" applyFill="1" applyBorder="1" applyAlignment="1">
      <alignment horizontal="center" vertical="top" wrapText="1"/>
    </xf>
    <xf numFmtId="0" fontId="20" fillId="0" borderId="0" xfId="0" applyFont="1"/>
    <xf numFmtId="0" fontId="24" fillId="0" borderId="0" xfId="0" applyFont="1" applyFill="1"/>
    <xf numFmtId="0" fontId="24" fillId="0" borderId="0" xfId="0" applyFont="1" applyFill="1" applyAlignment="1">
      <alignment horizontal="right"/>
    </xf>
    <xf numFmtId="0" fontId="19" fillId="0" borderId="0" xfId="0" applyFont="1" applyFill="1" applyAlignment="1">
      <alignment horizontal="left"/>
    </xf>
    <xf numFmtId="0" fontId="24" fillId="0" borderId="0" xfId="0" applyFont="1" applyFill="1" applyAlignment="1">
      <alignment horizontal="left"/>
    </xf>
    <xf numFmtId="0" fontId="24" fillId="8" borderId="0" xfId="0" applyFont="1" applyFill="1" applyAlignment="1">
      <alignment horizontal="right"/>
    </xf>
    <xf numFmtId="0" fontId="24" fillId="8" borderId="0" xfId="0" applyFont="1" applyFill="1"/>
    <xf numFmtId="0" fontId="25" fillId="0" borderId="0" xfId="0" applyFont="1" applyFill="1"/>
    <xf numFmtId="0" fontId="25" fillId="9" borderId="0" xfId="0" applyFont="1" applyFill="1"/>
    <xf numFmtId="0" fontId="19" fillId="9" borderId="0" xfId="0" applyFont="1" applyFill="1"/>
    <xf numFmtId="0" fontId="24" fillId="9" borderId="0" xfId="0" applyFont="1" applyFill="1"/>
    <xf numFmtId="0" fontId="24" fillId="10" borderId="0" xfId="0" applyFont="1" applyFill="1"/>
    <xf numFmtId="0" fontId="26" fillId="0" borderId="0" xfId="0" applyFont="1" applyFill="1"/>
    <xf numFmtId="0" fontId="27" fillId="0" borderId="0" xfId="0" applyFont="1" applyFill="1"/>
    <xf numFmtId="0" fontId="27" fillId="10" borderId="0" xfId="0" applyFont="1" applyFill="1"/>
    <xf numFmtId="0" fontId="17" fillId="2" borderId="0" xfId="1" applyFont="1" applyFill="1" applyBorder="1" applyAlignment="1">
      <alignment vertical="top" wrapText="1"/>
    </xf>
    <xf numFmtId="0" fontId="28" fillId="5" borderId="6" xfId="0" applyFont="1" applyFill="1" applyBorder="1" applyAlignment="1">
      <alignment horizontal="center" vertical="top" wrapText="1"/>
    </xf>
    <xf numFmtId="2" fontId="28" fillId="5" borderId="5" xfId="0" applyNumberFormat="1" applyFont="1" applyFill="1" applyBorder="1" applyAlignment="1">
      <alignment horizontal="center" vertical="center" wrapText="1"/>
    </xf>
    <xf numFmtId="9" fontId="11" fillId="5" borderId="0" xfId="0" applyNumberFormat="1" applyFont="1" applyFill="1" applyBorder="1" applyAlignment="1">
      <alignment horizontal="center" vertical="top" wrapText="1"/>
    </xf>
    <xf numFmtId="0" fontId="28" fillId="5" borderId="0" xfId="0" applyFont="1" applyFill="1" applyBorder="1" applyAlignment="1">
      <alignment horizontal="center" vertical="top" wrapText="1"/>
    </xf>
    <xf numFmtId="0" fontId="11" fillId="3" borderId="0" xfId="0" applyFont="1" applyFill="1" applyBorder="1" applyAlignment="1">
      <alignment horizontal="center" vertical="top" wrapText="1"/>
    </xf>
    <xf numFmtId="2" fontId="11" fillId="5" borderId="0" xfId="0" applyNumberFormat="1" applyFont="1" applyFill="1" applyBorder="1" applyAlignment="1">
      <alignment horizontal="center" vertical="top" wrapText="1"/>
    </xf>
    <xf numFmtId="2" fontId="16" fillId="5" borderId="0" xfId="0" applyNumberFormat="1" applyFont="1" applyFill="1" applyBorder="1" applyAlignment="1">
      <alignment horizontal="center" vertical="center" wrapText="1"/>
    </xf>
    <xf numFmtId="2" fontId="9" fillId="5" borderId="0" xfId="0" applyNumberFormat="1" applyFont="1" applyFill="1" applyBorder="1" applyAlignment="1">
      <alignment horizontal="center" vertical="center" wrapText="1"/>
    </xf>
    <xf numFmtId="2" fontId="23" fillId="5" borderId="0" xfId="0" applyNumberFormat="1" applyFont="1" applyFill="1" applyBorder="1" applyAlignment="1">
      <alignment horizontal="center" vertical="top" wrapText="1"/>
    </xf>
    <xf numFmtId="0" fontId="13" fillId="3" borderId="20" xfId="0" applyFont="1" applyFill="1" applyBorder="1" applyAlignment="1">
      <alignment horizontal="center" vertical="top" wrapText="1"/>
    </xf>
    <xf numFmtId="9" fontId="13" fillId="3" borderId="1" xfId="0" applyNumberFormat="1" applyFont="1" applyFill="1" applyBorder="1" applyAlignment="1">
      <alignment horizontal="center" vertical="top" wrapText="1"/>
    </xf>
    <xf numFmtId="9" fontId="13" fillId="3" borderId="0" xfId="0" applyNumberFormat="1" applyFont="1" applyFill="1" applyBorder="1" applyAlignment="1">
      <alignment horizontal="center" vertical="top" wrapText="1"/>
    </xf>
    <xf numFmtId="2" fontId="9" fillId="5" borderId="0" xfId="0" applyNumberFormat="1" applyFont="1" applyFill="1" applyBorder="1" applyAlignment="1">
      <alignment horizontal="left" vertical="top" wrapText="1"/>
    </xf>
    <xf numFmtId="49" fontId="9" fillId="5" borderId="0" xfId="0" applyNumberFormat="1" applyFont="1" applyFill="1" applyBorder="1" applyAlignment="1">
      <alignment horizontal="left" vertical="top" wrapText="1"/>
    </xf>
    <xf numFmtId="0" fontId="30" fillId="0" borderId="0" xfId="0" applyFont="1" applyFill="1"/>
    <xf numFmtId="0" fontId="29" fillId="0" borderId="0" xfId="0" applyFont="1" applyFill="1"/>
    <xf numFmtId="0" fontId="31" fillId="0" borderId="0" xfId="0" applyFont="1" applyFill="1"/>
    <xf numFmtId="2" fontId="11" fillId="5" borderId="12" xfId="0" applyNumberFormat="1" applyFont="1" applyFill="1" applyBorder="1" applyAlignment="1">
      <alignment horizontal="center" vertical="top" wrapText="1"/>
    </xf>
    <xf numFmtId="2" fontId="11" fillId="5" borderId="10" xfId="0" applyNumberFormat="1" applyFont="1" applyFill="1" applyBorder="1" applyAlignment="1">
      <alignment horizontal="center" vertical="top" wrapText="1"/>
    </xf>
    <xf numFmtId="2" fontId="11" fillId="5" borderId="8" xfId="0" applyNumberFormat="1" applyFont="1" applyFill="1" applyBorder="1" applyAlignment="1">
      <alignment horizontal="center" vertical="top" wrapText="1"/>
    </xf>
    <xf numFmtId="0" fontId="17" fillId="2" borderId="0" xfId="1" applyFont="1" applyFill="1" applyBorder="1" applyAlignment="1">
      <alignment horizontal="center" vertical="top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0033CC"/>
      <color rgb="FF594304"/>
      <color rgb="FFCBBE9D"/>
      <color rgb="FF996633"/>
      <color rgb="FFEAE5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27215</xdr:colOff>
      <xdr:row>33</xdr:row>
      <xdr:rowOff>254</xdr:rowOff>
    </xdr:from>
    <xdr:to>
      <xdr:col>2</xdr:col>
      <xdr:colOff>0</xdr:colOff>
      <xdr:row>33</xdr:row>
      <xdr:rowOff>1000550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6464897"/>
          <a:ext cx="1932214" cy="1000296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85</xdr:row>
      <xdr:rowOff>33002</xdr:rowOff>
    </xdr:from>
    <xdr:to>
      <xdr:col>1</xdr:col>
      <xdr:colOff>1905000</xdr:colOff>
      <xdr:row>85</xdr:row>
      <xdr:rowOff>996361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346466"/>
          <a:ext cx="1850571" cy="963359"/>
        </a:xfrm>
        <a:prstGeom prst="rect">
          <a:avLst/>
        </a:prstGeom>
      </xdr:spPr>
    </xdr:pic>
    <xdr:clientData/>
  </xdr:twoCellAnchor>
  <xdr:twoCellAnchor editAs="oneCell">
    <xdr:from>
      <xdr:col>1</xdr:col>
      <xdr:colOff>54430</xdr:colOff>
      <xdr:row>87</xdr:row>
      <xdr:rowOff>29261</xdr:rowOff>
    </xdr:from>
    <xdr:to>
      <xdr:col>1</xdr:col>
      <xdr:colOff>1905000</xdr:colOff>
      <xdr:row>87</xdr:row>
      <xdr:rowOff>1000125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553761"/>
          <a:ext cx="1850570" cy="970864"/>
        </a:xfrm>
        <a:prstGeom prst="rect">
          <a:avLst/>
        </a:prstGeom>
      </xdr:spPr>
    </xdr:pic>
    <xdr:clientData/>
  </xdr:twoCellAnchor>
  <xdr:twoCellAnchor editAs="oneCell">
    <xdr:from>
      <xdr:col>1</xdr:col>
      <xdr:colOff>27216</xdr:colOff>
      <xdr:row>89</xdr:row>
      <xdr:rowOff>47624</xdr:rowOff>
    </xdr:from>
    <xdr:to>
      <xdr:col>1</xdr:col>
      <xdr:colOff>1918608</xdr:colOff>
      <xdr:row>89</xdr:row>
      <xdr:rowOff>1008267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7" y="9205231"/>
          <a:ext cx="1891392" cy="960643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91</xdr:row>
      <xdr:rowOff>23812</xdr:rowOff>
    </xdr:from>
    <xdr:to>
      <xdr:col>1</xdr:col>
      <xdr:colOff>1905000</xdr:colOff>
      <xdr:row>91</xdr:row>
      <xdr:rowOff>1020174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10392455"/>
          <a:ext cx="1864178" cy="996362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111</xdr:row>
      <xdr:rowOff>27215</xdr:rowOff>
    </xdr:from>
    <xdr:to>
      <xdr:col>1</xdr:col>
      <xdr:colOff>1918608</xdr:colOff>
      <xdr:row>111</xdr:row>
      <xdr:rowOff>1006928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38698715"/>
          <a:ext cx="1891393" cy="979713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113</xdr:row>
      <xdr:rowOff>40821</xdr:rowOff>
    </xdr:from>
    <xdr:to>
      <xdr:col>1</xdr:col>
      <xdr:colOff>1945821</xdr:colOff>
      <xdr:row>113</xdr:row>
      <xdr:rowOff>998062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63285" y="40304357"/>
          <a:ext cx="1918607" cy="957241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115</xdr:row>
      <xdr:rowOff>40821</xdr:rowOff>
    </xdr:from>
    <xdr:to>
      <xdr:col>1</xdr:col>
      <xdr:colOff>1918607</xdr:colOff>
      <xdr:row>115</xdr:row>
      <xdr:rowOff>998062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59313535"/>
          <a:ext cx="1877785" cy="957241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117</xdr:row>
      <xdr:rowOff>40823</xdr:rowOff>
    </xdr:from>
    <xdr:to>
      <xdr:col>1</xdr:col>
      <xdr:colOff>1905000</xdr:colOff>
      <xdr:row>117</xdr:row>
      <xdr:rowOff>993323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17036144"/>
          <a:ext cx="1864178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119</xdr:row>
      <xdr:rowOff>27213</xdr:rowOff>
    </xdr:from>
    <xdr:to>
      <xdr:col>1</xdr:col>
      <xdr:colOff>1905000</xdr:colOff>
      <xdr:row>119</xdr:row>
      <xdr:rowOff>998218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18233570"/>
          <a:ext cx="1864178" cy="971005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121</xdr:row>
      <xdr:rowOff>40821</xdr:rowOff>
    </xdr:from>
    <xdr:to>
      <xdr:col>1</xdr:col>
      <xdr:colOff>1905000</xdr:colOff>
      <xdr:row>121</xdr:row>
      <xdr:rowOff>979714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19458214"/>
          <a:ext cx="1836964" cy="938893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123</xdr:row>
      <xdr:rowOff>27214</xdr:rowOff>
    </xdr:from>
    <xdr:to>
      <xdr:col>1</xdr:col>
      <xdr:colOff>1891392</xdr:colOff>
      <xdr:row>123</xdr:row>
      <xdr:rowOff>1006929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6" y="20655643"/>
          <a:ext cx="1823357" cy="979715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125</xdr:row>
      <xdr:rowOff>27214</xdr:rowOff>
    </xdr:from>
    <xdr:to>
      <xdr:col>1</xdr:col>
      <xdr:colOff>1891393</xdr:colOff>
      <xdr:row>125</xdr:row>
      <xdr:rowOff>1006930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21866678"/>
          <a:ext cx="1823357" cy="979716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127</xdr:row>
      <xdr:rowOff>27213</xdr:rowOff>
    </xdr:from>
    <xdr:to>
      <xdr:col>1</xdr:col>
      <xdr:colOff>1918608</xdr:colOff>
      <xdr:row>127</xdr:row>
      <xdr:rowOff>1020536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6" y="23077713"/>
          <a:ext cx="1850573" cy="993323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155</xdr:row>
      <xdr:rowOff>40821</xdr:rowOff>
    </xdr:from>
    <xdr:to>
      <xdr:col>1</xdr:col>
      <xdr:colOff>1891393</xdr:colOff>
      <xdr:row>155</xdr:row>
      <xdr:rowOff>1011669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4589357"/>
          <a:ext cx="1836964" cy="97084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151</xdr:row>
      <xdr:rowOff>58508</xdr:rowOff>
    </xdr:from>
    <xdr:to>
      <xdr:col>1</xdr:col>
      <xdr:colOff>1918607</xdr:colOff>
      <xdr:row>151</xdr:row>
      <xdr:rowOff>993321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32184972"/>
          <a:ext cx="1877785" cy="934813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153</xdr:row>
      <xdr:rowOff>40820</xdr:rowOff>
    </xdr:from>
    <xdr:to>
      <xdr:col>1</xdr:col>
      <xdr:colOff>1891393</xdr:colOff>
      <xdr:row>153</xdr:row>
      <xdr:rowOff>993321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3378320"/>
          <a:ext cx="1836964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157</xdr:row>
      <xdr:rowOff>40821</xdr:rowOff>
    </xdr:from>
    <xdr:to>
      <xdr:col>1</xdr:col>
      <xdr:colOff>1891393</xdr:colOff>
      <xdr:row>157</xdr:row>
      <xdr:rowOff>1006928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5800392"/>
          <a:ext cx="1836964" cy="966107"/>
        </a:xfrm>
        <a:prstGeom prst="rect">
          <a:avLst/>
        </a:prstGeom>
      </xdr:spPr>
    </xdr:pic>
    <xdr:clientData/>
  </xdr:twoCellAnchor>
  <xdr:twoCellAnchor editAs="oneCell">
    <xdr:from>
      <xdr:col>1</xdr:col>
      <xdr:colOff>40823</xdr:colOff>
      <xdr:row>159</xdr:row>
      <xdr:rowOff>40823</xdr:rowOff>
    </xdr:from>
    <xdr:to>
      <xdr:col>1</xdr:col>
      <xdr:colOff>1891393</xdr:colOff>
      <xdr:row>159</xdr:row>
      <xdr:rowOff>993323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4" y="37011430"/>
          <a:ext cx="185057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71310</xdr:colOff>
      <xdr:row>161</xdr:row>
      <xdr:rowOff>54428</xdr:rowOff>
    </xdr:from>
    <xdr:to>
      <xdr:col>1</xdr:col>
      <xdr:colOff>1905000</xdr:colOff>
      <xdr:row>161</xdr:row>
      <xdr:rowOff>1011668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381" y="38236071"/>
          <a:ext cx="1833690" cy="957240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215</xdr:row>
      <xdr:rowOff>54431</xdr:rowOff>
    </xdr:from>
    <xdr:to>
      <xdr:col>1</xdr:col>
      <xdr:colOff>1905000</xdr:colOff>
      <xdr:row>215</xdr:row>
      <xdr:rowOff>993323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40222717"/>
          <a:ext cx="1864178" cy="938892"/>
        </a:xfrm>
        <a:prstGeom prst="rect">
          <a:avLst/>
        </a:prstGeom>
      </xdr:spPr>
    </xdr:pic>
    <xdr:clientData/>
  </xdr:twoCellAnchor>
  <xdr:twoCellAnchor editAs="oneCell">
    <xdr:from>
      <xdr:col>1</xdr:col>
      <xdr:colOff>54430</xdr:colOff>
      <xdr:row>217</xdr:row>
      <xdr:rowOff>27215</xdr:rowOff>
    </xdr:from>
    <xdr:to>
      <xdr:col>1</xdr:col>
      <xdr:colOff>1877786</xdr:colOff>
      <xdr:row>217</xdr:row>
      <xdr:rowOff>993323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41406536"/>
          <a:ext cx="1823356" cy="966108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221</xdr:row>
      <xdr:rowOff>38517</xdr:rowOff>
    </xdr:from>
    <xdr:to>
      <xdr:col>1</xdr:col>
      <xdr:colOff>1905000</xdr:colOff>
      <xdr:row>221</xdr:row>
      <xdr:rowOff>986585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43200374"/>
          <a:ext cx="1850572" cy="94806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223</xdr:row>
      <xdr:rowOff>44809</xdr:rowOff>
    </xdr:from>
    <xdr:to>
      <xdr:col>1</xdr:col>
      <xdr:colOff>1932214</xdr:colOff>
      <xdr:row>223</xdr:row>
      <xdr:rowOff>993320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2" y="44417702"/>
          <a:ext cx="1891393" cy="948511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225</xdr:row>
      <xdr:rowOff>31335</xdr:rowOff>
    </xdr:from>
    <xdr:to>
      <xdr:col>1</xdr:col>
      <xdr:colOff>1932215</xdr:colOff>
      <xdr:row>225</xdr:row>
      <xdr:rowOff>1025277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2" y="45615264"/>
          <a:ext cx="1891394" cy="993942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227</xdr:row>
      <xdr:rowOff>27214</xdr:rowOff>
    </xdr:from>
    <xdr:to>
      <xdr:col>1</xdr:col>
      <xdr:colOff>1918608</xdr:colOff>
      <xdr:row>227</xdr:row>
      <xdr:rowOff>1006929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2" y="46822178"/>
          <a:ext cx="1877787" cy="979715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229</xdr:row>
      <xdr:rowOff>23225</xdr:rowOff>
    </xdr:from>
    <xdr:to>
      <xdr:col>1</xdr:col>
      <xdr:colOff>1918607</xdr:colOff>
      <xdr:row>229</xdr:row>
      <xdr:rowOff>1020537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48029225"/>
          <a:ext cx="1891393" cy="997312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231</xdr:row>
      <xdr:rowOff>40821</xdr:rowOff>
    </xdr:from>
    <xdr:to>
      <xdr:col>1</xdr:col>
      <xdr:colOff>1945822</xdr:colOff>
      <xdr:row>231</xdr:row>
      <xdr:rowOff>1006928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49257857"/>
          <a:ext cx="1918607" cy="966107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233</xdr:row>
      <xdr:rowOff>27214</xdr:rowOff>
    </xdr:from>
    <xdr:to>
      <xdr:col>1</xdr:col>
      <xdr:colOff>1932215</xdr:colOff>
      <xdr:row>233</xdr:row>
      <xdr:rowOff>1006930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101903893"/>
          <a:ext cx="1891393" cy="979716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9</xdr:row>
      <xdr:rowOff>11906</xdr:rowOff>
    </xdr:from>
    <xdr:to>
      <xdr:col>1</xdr:col>
      <xdr:colOff>1952625</xdr:colOff>
      <xdr:row>9</xdr:row>
      <xdr:rowOff>1017983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2" y="2178844"/>
          <a:ext cx="1928812" cy="1006077"/>
        </a:xfrm>
        <a:prstGeom prst="rect">
          <a:avLst/>
        </a:prstGeom>
      </xdr:spPr>
    </xdr:pic>
    <xdr:clientData/>
  </xdr:twoCellAnchor>
  <xdr:twoCellAnchor editAs="oneCell">
    <xdr:from>
      <xdr:col>1</xdr:col>
      <xdr:colOff>27213</xdr:colOff>
      <xdr:row>11</xdr:row>
      <xdr:rowOff>27214</xdr:rowOff>
    </xdr:from>
    <xdr:to>
      <xdr:col>1</xdr:col>
      <xdr:colOff>1952624</xdr:colOff>
      <xdr:row>11</xdr:row>
      <xdr:rowOff>1023937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82" y="3384777"/>
          <a:ext cx="1925411" cy="996723"/>
        </a:xfrm>
        <a:prstGeom prst="rect">
          <a:avLst/>
        </a:prstGeom>
      </xdr:spPr>
    </xdr:pic>
    <xdr:clientData/>
  </xdr:twoCellAnchor>
  <xdr:twoCellAnchor editAs="oneCell">
    <xdr:from>
      <xdr:col>0</xdr:col>
      <xdr:colOff>125015</xdr:colOff>
      <xdr:row>13</xdr:row>
      <xdr:rowOff>11907</xdr:rowOff>
    </xdr:from>
    <xdr:to>
      <xdr:col>1</xdr:col>
      <xdr:colOff>1952623</xdr:colOff>
      <xdr:row>13</xdr:row>
      <xdr:rowOff>1029891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5015" y="4595813"/>
          <a:ext cx="1958577" cy="1017984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15</xdr:row>
      <xdr:rowOff>11906</xdr:rowOff>
    </xdr:from>
    <xdr:to>
      <xdr:col>1</xdr:col>
      <xdr:colOff>1932215</xdr:colOff>
      <xdr:row>15</xdr:row>
      <xdr:rowOff>1006929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91" y="5804297"/>
          <a:ext cx="1891393" cy="995023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17</xdr:row>
      <xdr:rowOff>40822</xdr:rowOff>
    </xdr:from>
    <xdr:to>
      <xdr:col>1</xdr:col>
      <xdr:colOff>1932215</xdr:colOff>
      <xdr:row>17</xdr:row>
      <xdr:rowOff>993321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7252608"/>
          <a:ext cx="1877787" cy="952499"/>
        </a:xfrm>
        <a:prstGeom prst="rect">
          <a:avLst/>
        </a:prstGeom>
      </xdr:spPr>
    </xdr:pic>
    <xdr:clientData/>
  </xdr:twoCellAnchor>
  <xdr:twoCellAnchor editAs="oneCell">
    <xdr:from>
      <xdr:col>1</xdr:col>
      <xdr:colOff>27216</xdr:colOff>
      <xdr:row>19</xdr:row>
      <xdr:rowOff>27216</xdr:rowOff>
    </xdr:from>
    <xdr:to>
      <xdr:col>1</xdr:col>
      <xdr:colOff>1932216</xdr:colOff>
      <xdr:row>19</xdr:row>
      <xdr:rowOff>1006930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7" y="8450037"/>
          <a:ext cx="1905000" cy="979714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21</xdr:row>
      <xdr:rowOff>27214</xdr:rowOff>
    </xdr:from>
    <xdr:to>
      <xdr:col>1</xdr:col>
      <xdr:colOff>1918608</xdr:colOff>
      <xdr:row>21</xdr:row>
      <xdr:rowOff>1006929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9661071"/>
          <a:ext cx="1891394" cy="979715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235</xdr:row>
      <xdr:rowOff>27212</xdr:rowOff>
    </xdr:from>
    <xdr:to>
      <xdr:col>1</xdr:col>
      <xdr:colOff>1932214</xdr:colOff>
      <xdr:row>235</xdr:row>
      <xdr:rowOff>1020533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163286" y="67613891"/>
          <a:ext cx="1904999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95</xdr:row>
      <xdr:rowOff>27214</xdr:rowOff>
    </xdr:from>
    <xdr:to>
      <xdr:col>1</xdr:col>
      <xdr:colOff>1932215</xdr:colOff>
      <xdr:row>95</xdr:row>
      <xdr:rowOff>1020535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29337000"/>
          <a:ext cx="1905001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97</xdr:row>
      <xdr:rowOff>27214</xdr:rowOff>
    </xdr:from>
    <xdr:to>
      <xdr:col>1</xdr:col>
      <xdr:colOff>1932215</xdr:colOff>
      <xdr:row>97</xdr:row>
      <xdr:rowOff>1020536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30548035"/>
          <a:ext cx="1905001" cy="993322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99</xdr:row>
      <xdr:rowOff>27215</xdr:rowOff>
    </xdr:from>
    <xdr:to>
      <xdr:col>1</xdr:col>
      <xdr:colOff>1932214</xdr:colOff>
      <xdr:row>99</xdr:row>
      <xdr:rowOff>1020536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2" y="31759072"/>
          <a:ext cx="1891393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103</xdr:row>
      <xdr:rowOff>8398</xdr:rowOff>
    </xdr:from>
    <xdr:to>
      <xdr:col>1</xdr:col>
      <xdr:colOff>1932215</xdr:colOff>
      <xdr:row>103</xdr:row>
      <xdr:rowOff>1025277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33931005"/>
          <a:ext cx="1905001" cy="1016879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105</xdr:row>
      <xdr:rowOff>29009</xdr:rowOff>
    </xdr:from>
    <xdr:to>
      <xdr:col>1</xdr:col>
      <xdr:colOff>1932215</xdr:colOff>
      <xdr:row>105</xdr:row>
      <xdr:rowOff>1020535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36278438"/>
          <a:ext cx="1905000" cy="991526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107</xdr:row>
      <xdr:rowOff>27215</xdr:rowOff>
    </xdr:from>
    <xdr:to>
      <xdr:col>1</xdr:col>
      <xdr:colOff>1932216</xdr:colOff>
      <xdr:row>107</xdr:row>
      <xdr:rowOff>1020536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37487679"/>
          <a:ext cx="1891394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139</xdr:row>
      <xdr:rowOff>27214</xdr:rowOff>
    </xdr:from>
    <xdr:to>
      <xdr:col>1</xdr:col>
      <xdr:colOff>1932215</xdr:colOff>
      <xdr:row>139</xdr:row>
      <xdr:rowOff>1006928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54374143"/>
          <a:ext cx="1905000" cy="979714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141</xdr:row>
      <xdr:rowOff>27213</xdr:rowOff>
    </xdr:from>
    <xdr:to>
      <xdr:col>1</xdr:col>
      <xdr:colOff>1932215</xdr:colOff>
      <xdr:row>141</xdr:row>
      <xdr:rowOff>1020535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56183892"/>
          <a:ext cx="1905001" cy="993322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143</xdr:row>
      <xdr:rowOff>27214</xdr:rowOff>
    </xdr:from>
    <xdr:to>
      <xdr:col>1</xdr:col>
      <xdr:colOff>1945823</xdr:colOff>
      <xdr:row>143</xdr:row>
      <xdr:rowOff>1020536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57394928"/>
          <a:ext cx="1918608" cy="993322"/>
        </a:xfrm>
        <a:prstGeom prst="rect">
          <a:avLst/>
        </a:prstGeom>
      </xdr:spPr>
    </xdr:pic>
    <xdr:clientData/>
  </xdr:twoCellAnchor>
  <xdr:twoCellAnchor editAs="oneCell">
    <xdr:from>
      <xdr:col>1</xdr:col>
      <xdr:colOff>27213</xdr:colOff>
      <xdr:row>145</xdr:row>
      <xdr:rowOff>27212</xdr:rowOff>
    </xdr:from>
    <xdr:to>
      <xdr:col>1</xdr:col>
      <xdr:colOff>1945822</xdr:colOff>
      <xdr:row>145</xdr:row>
      <xdr:rowOff>1020535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4" y="58605962"/>
          <a:ext cx="1918609" cy="993323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147</xdr:row>
      <xdr:rowOff>13606</xdr:rowOff>
    </xdr:from>
    <xdr:to>
      <xdr:col>1</xdr:col>
      <xdr:colOff>1932215</xdr:colOff>
      <xdr:row>147</xdr:row>
      <xdr:rowOff>1006928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59803392"/>
          <a:ext cx="1905000" cy="993322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165</xdr:row>
      <xdr:rowOff>27213</xdr:rowOff>
    </xdr:from>
    <xdr:to>
      <xdr:col>1</xdr:col>
      <xdr:colOff>1932215</xdr:colOff>
      <xdr:row>165</xdr:row>
      <xdr:rowOff>1006929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69437249"/>
          <a:ext cx="1905001" cy="979716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167</xdr:row>
      <xdr:rowOff>27214</xdr:rowOff>
    </xdr:from>
    <xdr:to>
      <xdr:col>1</xdr:col>
      <xdr:colOff>1948778</xdr:colOff>
      <xdr:row>167</xdr:row>
      <xdr:rowOff>1020536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70648285"/>
          <a:ext cx="1921564" cy="993322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169</xdr:row>
      <xdr:rowOff>27214</xdr:rowOff>
    </xdr:from>
    <xdr:to>
      <xdr:col>1</xdr:col>
      <xdr:colOff>1932215</xdr:colOff>
      <xdr:row>169</xdr:row>
      <xdr:rowOff>1006930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71859321"/>
          <a:ext cx="1905001" cy="979716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27</xdr:row>
      <xdr:rowOff>27214</xdr:rowOff>
    </xdr:from>
    <xdr:to>
      <xdr:col>2</xdr:col>
      <xdr:colOff>0</xdr:colOff>
      <xdr:row>28</xdr:row>
      <xdr:rowOff>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19308535"/>
          <a:ext cx="1932215" cy="1006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27214</xdr:rowOff>
    </xdr:from>
    <xdr:to>
      <xdr:col>2</xdr:col>
      <xdr:colOff>0</xdr:colOff>
      <xdr:row>29</xdr:row>
      <xdr:rowOff>1020536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21730607"/>
          <a:ext cx="1959429" cy="993322"/>
        </a:xfrm>
        <a:prstGeom prst="rect">
          <a:avLst/>
        </a:prstGeom>
      </xdr:spPr>
    </xdr:pic>
    <xdr:clientData/>
  </xdr:twoCellAnchor>
  <xdr:oneCellAnchor>
    <xdr:from>
      <xdr:col>1</xdr:col>
      <xdr:colOff>27215</xdr:colOff>
      <xdr:row>37</xdr:row>
      <xdr:rowOff>27214</xdr:rowOff>
    </xdr:from>
    <xdr:ext cx="1945821" cy="1006929"/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60211607"/>
          <a:ext cx="1945821" cy="1006929"/>
        </a:xfrm>
        <a:prstGeom prst="rect">
          <a:avLst/>
        </a:prstGeom>
      </xdr:spPr>
    </xdr:pic>
    <xdr:clientData/>
  </xdr:oneCellAnchor>
  <xdr:oneCellAnchor>
    <xdr:from>
      <xdr:col>1</xdr:col>
      <xdr:colOff>27215</xdr:colOff>
      <xdr:row>39</xdr:row>
      <xdr:rowOff>27214</xdr:rowOff>
    </xdr:from>
    <xdr:ext cx="1918607" cy="1006929"/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61422643"/>
          <a:ext cx="1918607" cy="1006929"/>
        </a:xfrm>
        <a:prstGeom prst="rect">
          <a:avLst/>
        </a:prstGeom>
      </xdr:spPr>
    </xdr:pic>
    <xdr:clientData/>
  </xdr:oneCellAnchor>
  <xdr:oneCellAnchor>
    <xdr:from>
      <xdr:col>1</xdr:col>
      <xdr:colOff>27213</xdr:colOff>
      <xdr:row>43</xdr:row>
      <xdr:rowOff>10990</xdr:rowOff>
    </xdr:from>
    <xdr:ext cx="1905001" cy="1023152"/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4" y="71298811"/>
          <a:ext cx="1905001" cy="1023152"/>
        </a:xfrm>
        <a:prstGeom prst="rect">
          <a:avLst/>
        </a:prstGeom>
      </xdr:spPr>
    </xdr:pic>
    <xdr:clientData/>
  </xdr:oneCellAnchor>
  <xdr:oneCellAnchor>
    <xdr:from>
      <xdr:col>1</xdr:col>
      <xdr:colOff>27215</xdr:colOff>
      <xdr:row>45</xdr:row>
      <xdr:rowOff>27214</xdr:rowOff>
    </xdr:from>
    <xdr:ext cx="1918607" cy="966108"/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72526071"/>
          <a:ext cx="1918607" cy="966108"/>
        </a:xfrm>
        <a:prstGeom prst="rect">
          <a:avLst/>
        </a:prstGeom>
      </xdr:spPr>
    </xdr:pic>
    <xdr:clientData/>
  </xdr:oneCellAnchor>
  <xdr:oneCellAnchor>
    <xdr:from>
      <xdr:col>1</xdr:col>
      <xdr:colOff>27215</xdr:colOff>
      <xdr:row>47</xdr:row>
      <xdr:rowOff>27214</xdr:rowOff>
    </xdr:from>
    <xdr:ext cx="1891393" cy="979715"/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73737107"/>
          <a:ext cx="1891393" cy="979715"/>
        </a:xfrm>
        <a:prstGeom prst="rect">
          <a:avLst/>
        </a:prstGeom>
      </xdr:spPr>
    </xdr:pic>
    <xdr:clientData/>
  </xdr:oneCellAnchor>
  <xdr:oneCellAnchor>
    <xdr:from>
      <xdr:col>1</xdr:col>
      <xdr:colOff>27214</xdr:colOff>
      <xdr:row>49</xdr:row>
      <xdr:rowOff>31201</xdr:rowOff>
    </xdr:from>
    <xdr:ext cx="1905001" cy="989334"/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74952130"/>
          <a:ext cx="1905001" cy="989334"/>
        </a:xfrm>
        <a:prstGeom prst="rect">
          <a:avLst/>
        </a:prstGeom>
      </xdr:spPr>
    </xdr:pic>
    <xdr:clientData/>
  </xdr:oneCellAnchor>
  <xdr:oneCellAnchor>
    <xdr:from>
      <xdr:col>1</xdr:col>
      <xdr:colOff>27214</xdr:colOff>
      <xdr:row>50</xdr:row>
      <xdr:rowOff>175959</xdr:rowOff>
    </xdr:from>
    <xdr:ext cx="1891394" cy="1039814"/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76131030"/>
          <a:ext cx="1891394" cy="1039814"/>
        </a:xfrm>
        <a:prstGeom prst="rect">
          <a:avLst/>
        </a:prstGeom>
      </xdr:spPr>
    </xdr:pic>
    <xdr:clientData/>
  </xdr:oneCellAnchor>
  <xdr:oneCellAnchor>
    <xdr:from>
      <xdr:col>1</xdr:col>
      <xdr:colOff>40821</xdr:colOff>
      <xdr:row>53</xdr:row>
      <xdr:rowOff>40821</xdr:rowOff>
    </xdr:from>
    <xdr:ext cx="1891394" cy="966108"/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2" y="77383821"/>
          <a:ext cx="1891394" cy="966108"/>
        </a:xfrm>
        <a:prstGeom prst="rect">
          <a:avLst/>
        </a:prstGeom>
      </xdr:spPr>
    </xdr:pic>
    <xdr:clientData/>
  </xdr:oneCellAnchor>
  <xdr:oneCellAnchor>
    <xdr:from>
      <xdr:col>1</xdr:col>
      <xdr:colOff>27214</xdr:colOff>
      <xdr:row>55</xdr:row>
      <xdr:rowOff>27213</xdr:rowOff>
    </xdr:from>
    <xdr:ext cx="1905001" cy="979715"/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78581249"/>
          <a:ext cx="1905001" cy="979715"/>
        </a:xfrm>
        <a:prstGeom prst="rect">
          <a:avLst/>
        </a:prstGeom>
      </xdr:spPr>
    </xdr:pic>
    <xdr:clientData/>
  </xdr:oneCellAnchor>
  <xdr:oneCellAnchor>
    <xdr:from>
      <xdr:col>1</xdr:col>
      <xdr:colOff>27216</xdr:colOff>
      <xdr:row>59</xdr:row>
      <xdr:rowOff>27214</xdr:rowOff>
    </xdr:from>
    <xdr:ext cx="1932214" cy="1006929"/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7" y="96501857"/>
          <a:ext cx="1932214" cy="1006929"/>
        </a:xfrm>
        <a:prstGeom prst="rect">
          <a:avLst/>
        </a:prstGeom>
      </xdr:spPr>
    </xdr:pic>
    <xdr:clientData/>
  </xdr:oneCellAnchor>
  <xdr:oneCellAnchor>
    <xdr:from>
      <xdr:col>1</xdr:col>
      <xdr:colOff>13607</xdr:colOff>
      <xdr:row>61</xdr:row>
      <xdr:rowOff>27214</xdr:rowOff>
    </xdr:from>
    <xdr:ext cx="1932215" cy="993322"/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8" y="97712893"/>
          <a:ext cx="1932215" cy="993322"/>
        </a:xfrm>
        <a:prstGeom prst="rect">
          <a:avLst/>
        </a:prstGeom>
      </xdr:spPr>
    </xdr:pic>
    <xdr:clientData/>
  </xdr:oneCellAnchor>
  <xdr:oneCellAnchor>
    <xdr:from>
      <xdr:col>1</xdr:col>
      <xdr:colOff>27213</xdr:colOff>
      <xdr:row>63</xdr:row>
      <xdr:rowOff>18769</xdr:rowOff>
    </xdr:from>
    <xdr:ext cx="1918609" cy="988160"/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4" y="98915483"/>
          <a:ext cx="1918609" cy="988160"/>
        </a:xfrm>
        <a:prstGeom prst="rect">
          <a:avLst/>
        </a:prstGeom>
      </xdr:spPr>
    </xdr:pic>
    <xdr:clientData/>
  </xdr:oneCellAnchor>
  <xdr:oneCellAnchor>
    <xdr:from>
      <xdr:col>1</xdr:col>
      <xdr:colOff>27215</xdr:colOff>
      <xdr:row>55</xdr:row>
      <xdr:rowOff>27214</xdr:rowOff>
    </xdr:from>
    <xdr:ext cx="1918607" cy="1006929"/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26942143"/>
          <a:ext cx="1918607" cy="1006929"/>
        </a:xfrm>
        <a:prstGeom prst="rect">
          <a:avLst/>
        </a:prstGeom>
      </xdr:spPr>
    </xdr:pic>
    <xdr:clientData/>
  </xdr:oneCellAnchor>
  <xdr:oneCellAnchor>
    <xdr:from>
      <xdr:col>1</xdr:col>
      <xdr:colOff>27215</xdr:colOff>
      <xdr:row>67</xdr:row>
      <xdr:rowOff>40820</xdr:rowOff>
    </xdr:from>
    <xdr:ext cx="1918607" cy="979715"/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06149320"/>
          <a:ext cx="1918607" cy="979715"/>
        </a:xfrm>
        <a:prstGeom prst="rect">
          <a:avLst/>
        </a:prstGeom>
      </xdr:spPr>
    </xdr:pic>
    <xdr:clientData/>
  </xdr:oneCellAnchor>
  <xdr:oneCellAnchor>
    <xdr:from>
      <xdr:col>1</xdr:col>
      <xdr:colOff>27214</xdr:colOff>
      <xdr:row>69</xdr:row>
      <xdr:rowOff>27214</xdr:rowOff>
    </xdr:from>
    <xdr:ext cx="1918608" cy="984455"/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107346750"/>
          <a:ext cx="1918608" cy="984455"/>
        </a:xfrm>
        <a:prstGeom prst="rect">
          <a:avLst/>
        </a:prstGeom>
      </xdr:spPr>
    </xdr:pic>
    <xdr:clientData/>
  </xdr:oneCellAnchor>
  <xdr:oneCellAnchor>
    <xdr:from>
      <xdr:col>1</xdr:col>
      <xdr:colOff>27216</xdr:colOff>
      <xdr:row>73</xdr:row>
      <xdr:rowOff>27215</xdr:rowOff>
    </xdr:from>
    <xdr:ext cx="1905000" cy="993321"/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7" y="77247751"/>
          <a:ext cx="1905000" cy="993321"/>
        </a:xfrm>
        <a:prstGeom prst="rect">
          <a:avLst/>
        </a:prstGeom>
      </xdr:spPr>
    </xdr:pic>
    <xdr:clientData/>
  </xdr:oneCellAnchor>
  <xdr:oneCellAnchor>
    <xdr:from>
      <xdr:col>1</xdr:col>
      <xdr:colOff>27213</xdr:colOff>
      <xdr:row>75</xdr:row>
      <xdr:rowOff>27215</xdr:rowOff>
    </xdr:from>
    <xdr:ext cx="1918609" cy="993322"/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4" y="78458786"/>
          <a:ext cx="1918609" cy="993322"/>
        </a:xfrm>
        <a:prstGeom prst="rect">
          <a:avLst/>
        </a:prstGeom>
      </xdr:spPr>
    </xdr:pic>
    <xdr:clientData/>
  </xdr:oneCellAnchor>
  <xdr:oneCellAnchor>
    <xdr:from>
      <xdr:col>1</xdr:col>
      <xdr:colOff>27214</xdr:colOff>
      <xdr:row>77</xdr:row>
      <xdr:rowOff>27216</xdr:rowOff>
    </xdr:from>
    <xdr:ext cx="1905001" cy="993320"/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80880859"/>
          <a:ext cx="1905001" cy="993320"/>
        </a:xfrm>
        <a:prstGeom prst="rect">
          <a:avLst/>
        </a:prstGeom>
      </xdr:spPr>
    </xdr:pic>
    <xdr:clientData/>
  </xdr:oneCellAnchor>
  <xdr:oneCellAnchor>
    <xdr:from>
      <xdr:col>1</xdr:col>
      <xdr:colOff>13607</xdr:colOff>
      <xdr:row>81</xdr:row>
      <xdr:rowOff>27213</xdr:rowOff>
    </xdr:from>
    <xdr:ext cx="1932215" cy="993323"/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8" y="83302927"/>
          <a:ext cx="1932215" cy="993323"/>
        </a:xfrm>
        <a:prstGeom prst="rect">
          <a:avLst/>
        </a:prstGeom>
      </xdr:spPr>
    </xdr:pic>
    <xdr:clientData/>
  </xdr:oneCellAnchor>
  <xdr:oneCellAnchor>
    <xdr:from>
      <xdr:col>1</xdr:col>
      <xdr:colOff>27213</xdr:colOff>
      <xdr:row>79</xdr:row>
      <xdr:rowOff>27213</xdr:rowOff>
    </xdr:from>
    <xdr:ext cx="1905001" cy="993323"/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4" y="82091892"/>
          <a:ext cx="1905001" cy="993323"/>
        </a:xfrm>
        <a:prstGeom prst="rect">
          <a:avLst/>
        </a:prstGeom>
      </xdr:spPr>
    </xdr:pic>
    <xdr:clientData/>
  </xdr:oneCellAnchor>
  <xdr:twoCellAnchor editAs="oneCell">
    <xdr:from>
      <xdr:col>1</xdr:col>
      <xdr:colOff>27213</xdr:colOff>
      <xdr:row>241</xdr:row>
      <xdr:rowOff>13608</xdr:rowOff>
    </xdr:from>
    <xdr:to>
      <xdr:col>2</xdr:col>
      <xdr:colOff>0</xdr:colOff>
      <xdr:row>241</xdr:row>
      <xdr:rowOff>1025276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4" y="121457358"/>
          <a:ext cx="1932216" cy="1011668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243</xdr:row>
      <xdr:rowOff>36388</xdr:rowOff>
    </xdr:from>
    <xdr:to>
      <xdr:col>1</xdr:col>
      <xdr:colOff>1932215</xdr:colOff>
      <xdr:row>243</xdr:row>
      <xdr:rowOff>1006928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22691174"/>
          <a:ext cx="1905000" cy="97054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239</xdr:row>
      <xdr:rowOff>27215</xdr:rowOff>
    </xdr:from>
    <xdr:to>
      <xdr:col>1</xdr:col>
      <xdr:colOff>1918607</xdr:colOff>
      <xdr:row>239</xdr:row>
      <xdr:rowOff>1006929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20259929"/>
          <a:ext cx="1891392" cy="979714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245</xdr:row>
      <xdr:rowOff>27215</xdr:rowOff>
    </xdr:from>
    <xdr:to>
      <xdr:col>1</xdr:col>
      <xdr:colOff>1932216</xdr:colOff>
      <xdr:row>245</xdr:row>
      <xdr:rowOff>1020536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123893036"/>
          <a:ext cx="1891394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247</xdr:row>
      <xdr:rowOff>27214</xdr:rowOff>
    </xdr:from>
    <xdr:to>
      <xdr:col>1</xdr:col>
      <xdr:colOff>1945821</xdr:colOff>
      <xdr:row>247</xdr:row>
      <xdr:rowOff>1020536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125104071"/>
          <a:ext cx="1918607" cy="993322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249</xdr:row>
      <xdr:rowOff>33794</xdr:rowOff>
    </xdr:from>
    <xdr:to>
      <xdr:col>1</xdr:col>
      <xdr:colOff>1945822</xdr:colOff>
      <xdr:row>249</xdr:row>
      <xdr:rowOff>1020535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2" y="126321687"/>
          <a:ext cx="1905001" cy="986741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173</xdr:row>
      <xdr:rowOff>40820</xdr:rowOff>
    </xdr:from>
    <xdr:to>
      <xdr:col>1</xdr:col>
      <xdr:colOff>1932215</xdr:colOff>
      <xdr:row>173</xdr:row>
      <xdr:rowOff>1006927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106625570"/>
          <a:ext cx="1891393" cy="966107"/>
        </a:xfrm>
        <a:prstGeom prst="rect">
          <a:avLst/>
        </a:prstGeom>
      </xdr:spPr>
    </xdr:pic>
    <xdr:clientData/>
  </xdr:twoCellAnchor>
  <xdr:twoCellAnchor editAs="oneCell">
    <xdr:from>
      <xdr:col>1</xdr:col>
      <xdr:colOff>13608</xdr:colOff>
      <xdr:row>175</xdr:row>
      <xdr:rowOff>27214</xdr:rowOff>
    </xdr:from>
    <xdr:to>
      <xdr:col>1</xdr:col>
      <xdr:colOff>1945822</xdr:colOff>
      <xdr:row>175</xdr:row>
      <xdr:rowOff>1020535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107823000"/>
          <a:ext cx="1932214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177</xdr:row>
      <xdr:rowOff>27214</xdr:rowOff>
    </xdr:from>
    <xdr:to>
      <xdr:col>1</xdr:col>
      <xdr:colOff>1932215</xdr:colOff>
      <xdr:row>177</xdr:row>
      <xdr:rowOff>1020535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09034035"/>
          <a:ext cx="1905000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181</xdr:row>
      <xdr:rowOff>27213</xdr:rowOff>
    </xdr:from>
    <xdr:to>
      <xdr:col>1</xdr:col>
      <xdr:colOff>1945823</xdr:colOff>
      <xdr:row>181</xdr:row>
      <xdr:rowOff>1020536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10816570"/>
          <a:ext cx="1918608" cy="993323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183</xdr:row>
      <xdr:rowOff>27213</xdr:rowOff>
    </xdr:from>
    <xdr:to>
      <xdr:col>1</xdr:col>
      <xdr:colOff>1945823</xdr:colOff>
      <xdr:row>183</xdr:row>
      <xdr:rowOff>1020536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12027606"/>
          <a:ext cx="1918608" cy="993323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187</xdr:row>
      <xdr:rowOff>21229</xdr:rowOff>
    </xdr:from>
    <xdr:to>
      <xdr:col>1</xdr:col>
      <xdr:colOff>1918608</xdr:colOff>
      <xdr:row>187</xdr:row>
      <xdr:rowOff>1006928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13736122"/>
          <a:ext cx="1891393" cy="985699"/>
        </a:xfrm>
        <a:prstGeom prst="rect">
          <a:avLst/>
        </a:prstGeom>
      </xdr:spPr>
    </xdr:pic>
    <xdr:clientData/>
  </xdr:twoCellAnchor>
  <xdr:twoCellAnchor editAs="oneCell">
    <xdr:from>
      <xdr:col>1</xdr:col>
      <xdr:colOff>27216</xdr:colOff>
      <xdr:row>189</xdr:row>
      <xdr:rowOff>40820</xdr:rowOff>
    </xdr:from>
    <xdr:to>
      <xdr:col>1</xdr:col>
      <xdr:colOff>1905000</xdr:colOff>
      <xdr:row>189</xdr:row>
      <xdr:rowOff>1034141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7" y="114966749"/>
          <a:ext cx="1877784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35719</xdr:colOff>
      <xdr:row>253</xdr:row>
      <xdr:rowOff>7834</xdr:rowOff>
    </xdr:from>
    <xdr:to>
      <xdr:col>1</xdr:col>
      <xdr:colOff>1940718</xdr:colOff>
      <xdr:row>253</xdr:row>
      <xdr:rowOff>1023937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136882084"/>
          <a:ext cx="1904999" cy="1016103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193</xdr:row>
      <xdr:rowOff>0</xdr:rowOff>
    </xdr:from>
    <xdr:to>
      <xdr:col>1</xdr:col>
      <xdr:colOff>1952623</xdr:colOff>
      <xdr:row>193</xdr:row>
      <xdr:rowOff>1020174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115764469"/>
          <a:ext cx="1916905" cy="102017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23814</xdr:colOff>
      <xdr:row>197</xdr:row>
      <xdr:rowOff>23812</xdr:rowOff>
    </xdr:from>
    <xdr:to>
      <xdr:col>1</xdr:col>
      <xdr:colOff>1940718</xdr:colOff>
      <xdr:row>198</xdr:row>
      <xdr:rowOff>8144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3" y="117562312"/>
          <a:ext cx="1916904" cy="1020176"/>
        </a:xfrm>
        <a:prstGeom prst="rect">
          <a:avLst/>
        </a:prstGeom>
      </xdr:spPr>
    </xdr:pic>
    <xdr:clientData/>
  </xdr:twoCellAnchor>
  <xdr:twoCellAnchor editAs="oneCell">
    <xdr:from>
      <xdr:col>1</xdr:col>
      <xdr:colOff>35719</xdr:colOff>
      <xdr:row>257</xdr:row>
      <xdr:rowOff>22802</xdr:rowOff>
    </xdr:from>
    <xdr:to>
      <xdr:col>1</xdr:col>
      <xdr:colOff>1952625</xdr:colOff>
      <xdr:row>258</xdr:row>
      <xdr:rowOff>1700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143076396"/>
          <a:ext cx="1916906" cy="1013041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259</xdr:row>
      <xdr:rowOff>29492</xdr:rowOff>
    </xdr:from>
    <xdr:to>
      <xdr:col>2</xdr:col>
      <xdr:colOff>0</xdr:colOff>
      <xdr:row>259</xdr:row>
      <xdr:rowOff>1012031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44285617"/>
          <a:ext cx="1940719" cy="98253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23814</xdr:colOff>
      <xdr:row>261</xdr:row>
      <xdr:rowOff>22008</xdr:rowOff>
    </xdr:from>
    <xdr:to>
      <xdr:col>2</xdr:col>
      <xdr:colOff>1</xdr:colOff>
      <xdr:row>261</xdr:row>
      <xdr:rowOff>1023938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3" y="145480664"/>
          <a:ext cx="1940718" cy="100193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263</xdr:row>
      <xdr:rowOff>23810</xdr:rowOff>
    </xdr:from>
    <xdr:to>
      <xdr:col>2</xdr:col>
      <xdr:colOff>0</xdr:colOff>
      <xdr:row>264</xdr:row>
      <xdr:rowOff>11904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46684998"/>
          <a:ext cx="1952625" cy="102393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273</xdr:row>
      <xdr:rowOff>23812</xdr:rowOff>
    </xdr:from>
    <xdr:to>
      <xdr:col>1</xdr:col>
      <xdr:colOff>1952625</xdr:colOff>
      <xdr:row>273</xdr:row>
      <xdr:rowOff>1047749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2" y="151495125"/>
          <a:ext cx="1928812" cy="1023937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267</xdr:row>
      <xdr:rowOff>23811</xdr:rowOff>
    </xdr:from>
    <xdr:to>
      <xdr:col>2</xdr:col>
      <xdr:colOff>11906</xdr:colOff>
      <xdr:row>267</xdr:row>
      <xdr:rowOff>1023937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49494874"/>
          <a:ext cx="1952625" cy="1000126"/>
        </a:xfrm>
        <a:prstGeom prst="rect">
          <a:avLst/>
        </a:prstGeom>
      </xdr:spPr>
    </xdr:pic>
    <xdr:clientData/>
  </xdr:twoCellAnchor>
  <xdr:twoCellAnchor editAs="oneCell">
    <xdr:from>
      <xdr:col>1</xdr:col>
      <xdr:colOff>23811</xdr:colOff>
      <xdr:row>269</xdr:row>
      <xdr:rowOff>11905</xdr:rowOff>
    </xdr:from>
    <xdr:to>
      <xdr:col>1</xdr:col>
      <xdr:colOff>1952624</xdr:colOff>
      <xdr:row>270</xdr:row>
      <xdr:rowOff>1699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0" y="150685499"/>
          <a:ext cx="1928813" cy="1023937"/>
        </a:xfrm>
        <a:prstGeom prst="rect">
          <a:avLst/>
        </a:prstGeom>
      </xdr:spPr>
    </xdr:pic>
    <xdr:clientData/>
  </xdr:twoCellAnchor>
  <xdr:twoCellAnchor editAs="oneCell">
    <xdr:from>
      <xdr:col>1</xdr:col>
      <xdr:colOff>11907</xdr:colOff>
      <xdr:row>271</xdr:row>
      <xdr:rowOff>14116</xdr:rowOff>
    </xdr:from>
    <xdr:to>
      <xdr:col>2</xdr:col>
      <xdr:colOff>11906</xdr:colOff>
      <xdr:row>272</xdr:row>
      <xdr:rowOff>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151890241"/>
          <a:ext cx="1964530" cy="1021728"/>
        </a:xfrm>
        <a:prstGeom prst="rect">
          <a:avLst/>
        </a:prstGeom>
      </xdr:spPr>
    </xdr:pic>
    <xdr:clientData/>
  </xdr:twoCellAnchor>
  <xdr:twoCellAnchor editAs="oneCell">
    <xdr:from>
      <xdr:col>1</xdr:col>
      <xdr:colOff>11905</xdr:colOff>
      <xdr:row>277</xdr:row>
      <xdr:rowOff>13727</xdr:rowOff>
    </xdr:from>
    <xdr:to>
      <xdr:col>2</xdr:col>
      <xdr:colOff>5101</xdr:colOff>
      <xdr:row>278</xdr:row>
      <xdr:rowOff>8142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155235508"/>
          <a:ext cx="1952625" cy="1030259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279</xdr:row>
      <xdr:rowOff>11906</xdr:rowOff>
    </xdr:from>
    <xdr:to>
      <xdr:col>2</xdr:col>
      <xdr:colOff>0</xdr:colOff>
      <xdr:row>279</xdr:row>
      <xdr:rowOff>1020174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56436219"/>
          <a:ext cx="1952625" cy="1008268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281</xdr:row>
      <xdr:rowOff>11906</xdr:rowOff>
    </xdr:from>
    <xdr:to>
      <xdr:col>2</xdr:col>
      <xdr:colOff>11906</xdr:colOff>
      <xdr:row>282</xdr:row>
      <xdr:rowOff>11906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57638750"/>
          <a:ext cx="1952625" cy="1035844"/>
        </a:xfrm>
        <a:prstGeom prst="rect">
          <a:avLst/>
        </a:prstGeom>
      </xdr:spPr>
    </xdr:pic>
    <xdr:clientData/>
  </xdr:twoCellAnchor>
  <xdr:twoCellAnchor editAs="oneCell">
    <xdr:from>
      <xdr:col>0</xdr:col>
      <xdr:colOff>130968</xdr:colOff>
      <xdr:row>283</xdr:row>
      <xdr:rowOff>12933</xdr:rowOff>
    </xdr:from>
    <xdr:to>
      <xdr:col>1</xdr:col>
      <xdr:colOff>1952625</xdr:colOff>
      <xdr:row>283</xdr:row>
      <xdr:rowOff>1023937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8" y="158842308"/>
          <a:ext cx="1952626" cy="10110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285</xdr:row>
      <xdr:rowOff>11905</xdr:rowOff>
    </xdr:from>
    <xdr:to>
      <xdr:col>2</xdr:col>
      <xdr:colOff>0</xdr:colOff>
      <xdr:row>286</xdr:row>
      <xdr:rowOff>8142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9" y="160043811"/>
          <a:ext cx="1964531" cy="1032081"/>
        </a:xfrm>
        <a:prstGeom prst="rect">
          <a:avLst/>
        </a:prstGeom>
      </xdr:spPr>
    </xdr:pic>
    <xdr:clientData/>
  </xdr:twoCellAnchor>
  <xdr:twoCellAnchor editAs="oneCell">
    <xdr:from>
      <xdr:col>1</xdr:col>
      <xdr:colOff>11907</xdr:colOff>
      <xdr:row>201</xdr:row>
      <xdr:rowOff>11905</xdr:rowOff>
    </xdr:from>
    <xdr:to>
      <xdr:col>2</xdr:col>
      <xdr:colOff>0</xdr:colOff>
      <xdr:row>202</xdr:row>
      <xdr:rowOff>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119122030"/>
          <a:ext cx="1952624" cy="1023939"/>
        </a:xfrm>
        <a:prstGeom prst="rect">
          <a:avLst/>
        </a:prstGeom>
      </xdr:spPr>
    </xdr:pic>
    <xdr:clientData/>
  </xdr:twoCellAnchor>
  <xdr:twoCellAnchor editAs="oneCell">
    <xdr:from>
      <xdr:col>1</xdr:col>
      <xdr:colOff>11907</xdr:colOff>
      <xdr:row>203</xdr:row>
      <xdr:rowOff>16113</xdr:rowOff>
    </xdr:from>
    <xdr:to>
      <xdr:col>2</xdr:col>
      <xdr:colOff>11906</xdr:colOff>
      <xdr:row>204</xdr:row>
      <xdr:rowOff>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120328769"/>
          <a:ext cx="1964530" cy="1019731"/>
        </a:xfrm>
        <a:prstGeom prst="rect">
          <a:avLst/>
        </a:prstGeom>
      </xdr:spPr>
    </xdr:pic>
    <xdr:clientData/>
  </xdr:twoCellAnchor>
  <xdr:twoCellAnchor editAs="oneCell">
    <xdr:from>
      <xdr:col>1</xdr:col>
      <xdr:colOff>11905</xdr:colOff>
      <xdr:row>205</xdr:row>
      <xdr:rowOff>23811</xdr:rowOff>
    </xdr:from>
    <xdr:to>
      <xdr:col>1</xdr:col>
      <xdr:colOff>1952624</xdr:colOff>
      <xdr:row>205</xdr:row>
      <xdr:rowOff>1023937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121538999"/>
          <a:ext cx="1940719" cy="1000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207</xdr:row>
      <xdr:rowOff>23812</xdr:rowOff>
    </xdr:from>
    <xdr:to>
      <xdr:col>1</xdr:col>
      <xdr:colOff>1952625</xdr:colOff>
      <xdr:row>208</xdr:row>
      <xdr:rowOff>11908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9" y="122741531"/>
          <a:ext cx="1952625" cy="1023938"/>
        </a:xfrm>
        <a:prstGeom prst="rect">
          <a:avLst/>
        </a:prstGeom>
      </xdr:spPr>
    </xdr:pic>
    <xdr:clientData/>
  </xdr:twoCellAnchor>
  <xdr:twoCellAnchor editAs="oneCell">
    <xdr:from>
      <xdr:col>1</xdr:col>
      <xdr:colOff>11907</xdr:colOff>
      <xdr:row>209</xdr:row>
      <xdr:rowOff>23811</xdr:rowOff>
    </xdr:from>
    <xdr:to>
      <xdr:col>1</xdr:col>
      <xdr:colOff>1952625</xdr:colOff>
      <xdr:row>210</xdr:row>
      <xdr:rowOff>11905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123944061"/>
          <a:ext cx="1940718" cy="102393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23814</xdr:colOff>
      <xdr:row>211</xdr:row>
      <xdr:rowOff>23813</xdr:rowOff>
    </xdr:from>
    <xdr:to>
      <xdr:col>1</xdr:col>
      <xdr:colOff>1952625</xdr:colOff>
      <xdr:row>211</xdr:row>
      <xdr:rowOff>1023938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3" y="125146594"/>
          <a:ext cx="1928811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131</xdr:row>
      <xdr:rowOff>7038</xdr:rowOff>
    </xdr:from>
    <xdr:to>
      <xdr:col>1</xdr:col>
      <xdr:colOff>1952625</xdr:colOff>
      <xdr:row>132</xdr:row>
      <xdr:rowOff>8144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75873663"/>
          <a:ext cx="1940719" cy="1036949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133</xdr:row>
      <xdr:rowOff>11906</xdr:rowOff>
    </xdr:from>
    <xdr:to>
      <xdr:col>2</xdr:col>
      <xdr:colOff>11906</xdr:colOff>
      <xdr:row>133</xdr:row>
      <xdr:rowOff>1020174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77081062"/>
          <a:ext cx="1964531" cy="1008268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135</xdr:row>
      <xdr:rowOff>-1</xdr:rowOff>
    </xdr:from>
    <xdr:to>
      <xdr:col>1</xdr:col>
      <xdr:colOff>1940718</xdr:colOff>
      <xdr:row>136</xdr:row>
      <xdr:rowOff>8143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78271687"/>
          <a:ext cx="1916906" cy="10439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/_&#1055;&#1056;&#1040;&#1049;&#1057;_&#1051;&#1048;&#1057;&#1058;&#1067;/&#1050;&#1059;&#1056;&#1057;%20&#1044;&#1054;&#1051;&#1051;&#1040;&#1056;&#1040;%20&#1062;&#104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1">
          <cell r="A1">
            <v>58.41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yrtex.ru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87"/>
  <sheetViews>
    <sheetView tabSelected="1" view="pageBreakPreview" zoomScale="70" zoomScaleNormal="100" zoomScaleSheetLayoutView="70" workbookViewId="0">
      <pane xSplit="7" ySplit="7" topLeftCell="H8" activePane="bottomRight" state="frozen"/>
      <selection pane="topRight" activeCell="H1" sqref="H1"/>
      <selection pane="bottomLeft" activeCell="A8" sqref="A8"/>
      <selection pane="bottomRight" activeCell="T82" sqref="T82"/>
    </sheetView>
  </sheetViews>
  <sheetFormatPr defaultColWidth="9" defaultRowHeight="15.75" x14ac:dyDescent="0.25"/>
  <cols>
    <col min="1" max="1" width="2" style="5" customWidth="1"/>
    <col min="2" max="2" width="29.42578125" style="8" customWidth="1"/>
    <col min="3" max="3" width="34" style="8" customWidth="1"/>
    <col min="4" max="4" width="11.42578125" style="7" customWidth="1"/>
    <col min="5" max="5" width="14.28515625" style="7" hidden="1" customWidth="1"/>
    <col min="6" max="6" width="15.140625" style="7" hidden="1" customWidth="1"/>
    <col min="7" max="7" width="18" style="5" hidden="1" customWidth="1"/>
    <col min="8" max="8" width="13.28515625" style="27" customWidth="1"/>
    <col min="9" max="10" width="12.5703125" style="27" customWidth="1"/>
    <col min="11" max="11" width="12.42578125" style="27" customWidth="1"/>
    <col min="12" max="13" width="17.28515625" style="45" customWidth="1"/>
    <col min="14" max="15" width="18.5703125" style="45" customWidth="1"/>
    <col min="16" max="16" width="6.42578125" style="45" customWidth="1"/>
    <col min="17" max="16384" width="9" style="1"/>
  </cols>
  <sheetData>
    <row r="1" spans="1:16" s="11" customFormat="1" ht="18.75" customHeight="1" x14ac:dyDescent="0.25">
      <c r="A1" s="10"/>
      <c r="B1" s="63" t="s">
        <v>7</v>
      </c>
      <c r="C1" s="49"/>
      <c r="D1" s="92"/>
      <c r="E1" s="92"/>
      <c r="F1" s="92"/>
      <c r="G1" s="92"/>
      <c r="H1" s="92"/>
      <c r="I1" s="62"/>
      <c r="J1" s="112" t="s">
        <v>12</v>
      </c>
      <c r="K1" s="112"/>
      <c r="L1" s="66">
        <f>[1]Лист1!A$1*1.02</f>
        <v>59.578199999999995</v>
      </c>
      <c r="M1" s="50"/>
      <c r="N1" s="50"/>
      <c r="O1" s="95"/>
      <c r="P1" s="95"/>
    </row>
    <row r="2" spans="1:16" s="11" customFormat="1" ht="15.75" customHeight="1" x14ac:dyDescent="0.25">
      <c r="A2" s="10"/>
      <c r="B2" s="64" t="s">
        <v>9</v>
      </c>
      <c r="C2" s="65"/>
      <c r="D2" s="113" t="s">
        <v>8</v>
      </c>
      <c r="E2" s="113"/>
      <c r="F2" s="113"/>
      <c r="G2" s="113"/>
      <c r="H2" s="113"/>
      <c r="I2" s="62"/>
      <c r="J2" s="110" t="s">
        <v>27</v>
      </c>
      <c r="K2" s="111"/>
      <c r="L2" s="50"/>
      <c r="M2" s="50"/>
      <c r="N2" s="50"/>
      <c r="O2" s="50"/>
      <c r="P2" s="95"/>
    </row>
    <row r="3" spans="1:16" s="13" customFormat="1" ht="94.5" x14ac:dyDescent="0.25">
      <c r="A3" s="12"/>
      <c r="B3" s="58"/>
      <c r="C3" s="59" t="s">
        <v>6</v>
      </c>
      <c r="D3" s="60" t="s">
        <v>0</v>
      </c>
      <c r="E3" s="59" t="s">
        <v>1</v>
      </c>
      <c r="F3" s="59" t="s">
        <v>2</v>
      </c>
      <c r="G3" s="59" t="s">
        <v>3</v>
      </c>
      <c r="H3" s="60" t="s">
        <v>4</v>
      </c>
      <c r="I3" s="61" t="s">
        <v>5</v>
      </c>
      <c r="J3" s="57" t="s">
        <v>10</v>
      </c>
      <c r="K3" s="26" t="s">
        <v>11</v>
      </c>
      <c r="L3" s="93" t="s">
        <v>279</v>
      </c>
      <c r="M3" s="93" t="s">
        <v>281</v>
      </c>
      <c r="N3" s="93" t="s">
        <v>280</v>
      </c>
      <c r="O3" s="93" t="s">
        <v>296</v>
      </c>
      <c r="P3" s="96"/>
    </row>
    <row r="4" spans="1:16" s="4" customFormat="1" hidden="1" x14ac:dyDescent="0.2">
      <c r="A4" s="6"/>
      <c r="B4" s="18"/>
      <c r="C4" s="18"/>
      <c r="D4" s="14"/>
      <c r="E4" s="14"/>
      <c r="F4" s="20"/>
      <c r="G4" s="15"/>
      <c r="H4" s="29"/>
      <c r="I4" s="29"/>
      <c r="J4" s="28"/>
      <c r="K4" s="28"/>
      <c r="L4" s="103">
        <v>0.25</v>
      </c>
      <c r="M4" s="103">
        <v>0.35</v>
      </c>
      <c r="N4" s="103">
        <v>0.4</v>
      </c>
      <c r="O4" s="104"/>
      <c r="P4" s="97"/>
    </row>
    <row r="5" spans="1:16" s="4" customFormat="1" hidden="1" x14ac:dyDescent="0.2">
      <c r="A5" s="6"/>
      <c r="B5" s="18"/>
      <c r="C5" s="18"/>
      <c r="D5" s="14"/>
      <c r="E5" s="14"/>
      <c r="F5" s="20"/>
      <c r="G5" s="15"/>
      <c r="H5" s="29"/>
      <c r="I5" s="102"/>
      <c r="J5" s="30"/>
      <c r="K5" s="55"/>
      <c r="L5" s="103">
        <v>0.5</v>
      </c>
      <c r="M5" s="103">
        <v>0.65</v>
      </c>
      <c r="N5" s="103">
        <v>0.8</v>
      </c>
      <c r="O5" s="104"/>
      <c r="P5" s="97"/>
    </row>
    <row r="6" spans="1:16" s="4" customFormat="1" ht="9.75" customHeight="1" x14ac:dyDescent="0.2">
      <c r="A6" s="6"/>
      <c r="B6" s="18"/>
      <c r="C6" s="18"/>
      <c r="D6" s="14"/>
      <c r="E6" s="14"/>
      <c r="F6" s="20"/>
      <c r="G6" s="15"/>
      <c r="H6" s="29"/>
      <c r="I6" s="102"/>
      <c r="J6" s="30"/>
      <c r="K6" s="55"/>
      <c r="L6" s="55"/>
      <c r="M6" s="55"/>
      <c r="N6" s="55"/>
      <c r="O6" s="55"/>
      <c r="P6" s="97"/>
    </row>
    <row r="7" spans="1:16" s="4" customFormat="1" ht="10.5" customHeight="1" x14ac:dyDescent="0.2">
      <c r="A7" s="6"/>
      <c r="B7" s="9"/>
      <c r="C7" s="9"/>
      <c r="D7" s="2"/>
      <c r="E7" s="2"/>
      <c r="F7" s="19"/>
      <c r="G7" s="3"/>
      <c r="H7" s="28"/>
      <c r="I7" s="28"/>
      <c r="J7" s="28"/>
      <c r="K7" s="28"/>
      <c r="L7" s="43"/>
      <c r="M7" s="43"/>
      <c r="N7" s="43"/>
      <c r="O7" s="97"/>
      <c r="P7" s="97"/>
    </row>
    <row r="8" spans="1:16" s="33" customFormat="1" x14ac:dyDescent="0.2">
      <c r="A8" s="32"/>
      <c r="B8" s="25"/>
      <c r="C8" s="25" t="s">
        <v>51</v>
      </c>
      <c r="D8" s="22"/>
      <c r="E8" s="22"/>
      <c r="F8" s="23"/>
      <c r="G8" s="24"/>
      <c r="H8" s="31"/>
      <c r="I8" s="41"/>
      <c r="J8" s="46"/>
      <c r="K8" s="42"/>
      <c r="L8" s="41"/>
      <c r="M8" s="41"/>
      <c r="N8" s="41"/>
      <c r="O8" s="98"/>
      <c r="P8" s="98"/>
    </row>
    <row r="9" spans="1:16" s="33" customFormat="1" ht="13.5" customHeight="1" x14ac:dyDescent="0.2">
      <c r="A9" s="32"/>
      <c r="B9" s="35"/>
      <c r="C9" s="35"/>
      <c r="D9" s="48"/>
      <c r="E9" s="35"/>
      <c r="F9" s="35"/>
      <c r="G9" s="35"/>
      <c r="H9" s="36"/>
      <c r="I9" s="36"/>
      <c r="J9" s="37"/>
      <c r="K9" s="37"/>
      <c r="L9" s="44"/>
      <c r="M9" s="44"/>
      <c r="N9" s="44"/>
      <c r="O9" s="44"/>
      <c r="P9" s="44"/>
    </row>
    <row r="10" spans="1:16" s="17" customFormat="1" ht="81.75" customHeight="1" x14ac:dyDescent="0.2">
      <c r="A10" s="16"/>
      <c r="B10" s="21"/>
      <c r="C10" s="34" t="s">
        <v>52</v>
      </c>
      <c r="D10" s="39">
        <v>290</v>
      </c>
      <c r="E10" s="34"/>
      <c r="F10" s="39"/>
      <c r="G10" s="39"/>
      <c r="H10" s="40">
        <v>6</v>
      </c>
      <c r="I10" s="40">
        <v>7.2</v>
      </c>
      <c r="J10" s="38">
        <f>H10*$L$1</f>
        <v>357.4692</v>
      </c>
      <c r="K10" s="38">
        <f>I10*$L$1</f>
        <v>428.96303999999998</v>
      </c>
      <c r="L10" s="94">
        <f>J10*(1-$N$4)</f>
        <v>214.48151999999999</v>
      </c>
      <c r="M10" s="94">
        <f>J10*(1-$L$5)</f>
        <v>178.7346</v>
      </c>
      <c r="N10" s="94">
        <f>J10*(1-$L$5)</f>
        <v>178.7346</v>
      </c>
      <c r="O10" s="106" t="s">
        <v>346</v>
      </c>
      <c r="P10" s="99"/>
    </row>
    <row r="11" spans="1:16" s="33" customFormat="1" ht="13.5" customHeight="1" x14ac:dyDescent="0.2">
      <c r="A11" s="32"/>
      <c r="B11" s="35"/>
      <c r="C11" s="35"/>
      <c r="D11" s="48"/>
      <c r="E11" s="35"/>
      <c r="F11" s="35"/>
      <c r="G11" s="35"/>
      <c r="H11" s="35"/>
      <c r="I11" s="36"/>
      <c r="J11" s="37"/>
      <c r="K11" s="37"/>
      <c r="L11" s="44"/>
      <c r="M11" s="44"/>
      <c r="N11" s="44"/>
      <c r="O11" s="44"/>
      <c r="P11" s="44"/>
    </row>
    <row r="12" spans="1:16" s="17" customFormat="1" ht="81.75" customHeight="1" x14ac:dyDescent="0.2">
      <c r="A12" s="16"/>
      <c r="B12" s="21"/>
      <c r="C12" s="34" t="s">
        <v>53</v>
      </c>
      <c r="D12" s="39">
        <v>290</v>
      </c>
      <c r="E12" s="34"/>
      <c r="F12" s="39"/>
      <c r="G12" s="39"/>
      <c r="H12" s="40">
        <v>6</v>
      </c>
      <c r="I12" s="40">
        <v>7.2</v>
      </c>
      <c r="J12" s="38">
        <f>H12*$L$1</f>
        <v>357.4692</v>
      </c>
      <c r="K12" s="38">
        <f>I12*$L$1</f>
        <v>428.96303999999998</v>
      </c>
      <c r="L12" s="94">
        <f>J12*(1-$N$4)</f>
        <v>214.48151999999999</v>
      </c>
      <c r="M12" s="94">
        <f>J12*(1-$L$5)</f>
        <v>178.7346</v>
      </c>
      <c r="N12" s="94">
        <f>J12*(1-$L$5)</f>
        <v>178.7346</v>
      </c>
      <c r="O12" s="106" t="s">
        <v>376</v>
      </c>
      <c r="P12" s="100"/>
    </row>
    <row r="13" spans="1:16" s="33" customFormat="1" ht="13.5" customHeight="1" x14ac:dyDescent="0.2">
      <c r="A13" s="32"/>
      <c r="B13" s="35"/>
      <c r="C13" s="35"/>
      <c r="D13" s="48"/>
      <c r="E13" s="35"/>
      <c r="F13" s="35"/>
      <c r="G13" s="35"/>
      <c r="H13" s="36"/>
      <c r="I13" s="36"/>
      <c r="J13" s="37"/>
      <c r="K13" s="37"/>
      <c r="L13" s="44"/>
      <c r="M13" s="44"/>
      <c r="N13" s="44"/>
      <c r="O13" s="44"/>
      <c r="P13" s="44"/>
    </row>
    <row r="14" spans="1:16" s="17" customFormat="1" ht="81.75" customHeight="1" x14ac:dyDescent="0.2">
      <c r="A14" s="16"/>
      <c r="B14" s="21"/>
      <c r="C14" s="34" t="s">
        <v>54</v>
      </c>
      <c r="D14" s="39">
        <v>290</v>
      </c>
      <c r="E14" s="34"/>
      <c r="F14" s="39"/>
      <c r="G14" s="39"/>
      <c r="H14" s="40">
        <v>6</v>
      </c>
      <c r="I14" s="40">
        <v>7.2</v>
      </c>
      <c r="J14" s="38">
        <f>H14*$L$1</f>
        <v>357.4692</v>
      </c>
      <c r="K14" s="38">
        <f>I14*$L$1</f>
        <v>428.96303999999998</v>
      </c>
      <c r="L14" s="94">
        <f>J14*(1-$N$4)</f>
        <v>214.48151999999999</v>
      </c>
      <c r="M14" s="94">
        <f>J14*(1-$L$5)</f>
        <v>178.7346</v>
      </c>
      <c r="N14" s="94">
        <f>J14*(1-$L$5)</f>
        <v>178.7346</v>
      </c>
      <c r="O14" s="106" t="s">
        <v>377</v>
      </c>
      <c r="P14" s="100"/>
    </row>
    <row r="15" spans="1:16" s="33" customFormat="1" ht="13.5" customHeight="1" x14ac:dyDescent="0.2">
      <c r="A15" s="32"/>
      <c r="B15" s="35"/>
      <c r="C15" s="35"/>
      <c r="D15" s="48"/>
      <c r="E15" s="35"/>
      <c r="F15" s="35"/>
      <c r="G15" s="35"/>
      <c r="H15" s="35"/>
      <c r="I15" s="36"/>
      <c r="J15" s="37"/>
      <c r="K15" s="37"/>
      <c r="L15" s="44"/>
      <c r="M15" s="44"/>
      <c r="N15" s="44"/>
      <c r="O15" s="44"/>
      <c r="P15" s="44"/>
    </row>
    <row r="16" spans="1:16" s="17" customFormat="1" ht="81.75" customHeight="1" x14ac:dyDescent="0.2">
      <c r="A16" s="16"/>
      <c r="B16" s="21"/>
      <c r="C16" s="34" t="s">
        <v>60</v>
      </c>
      <c r="D16" s="39">
        <v>290</v>
      </c>
      <c r="E16" s="34"/>
      <c r="F16" s="39"/>
      <c r="G16" s="39"/>
      <c r="H16" s="40">
        <v>6</v>
      </c>
      <c r="I16" s="40">
        <v>7.2</v>
      </c>
      <c r="J16" s="38">
        <f>H16*$L$1</f>
        <v>357.4692</v>
      </c>
      <c r="K16" s="38">
        <f>I16*$L$1</f>
        <v>428.96303999999998</v>
      </c>
      <c r="L16" s="94">
        <f>J16*(1-$N$4)</f>
        <v>214.48151999999999</v>
      </c>
      <c r="M16" s="94">
        <f>J16*(1-$L$5)</f>
        <v>178.7346</v>
      </c>
      <c r="N16" s="94">
        <f>J16*(1-$L$5)</f>
        <v>178.7346</v>
      </c>
      <c r="O16" s="106" t="s">
        <v>378</v>
      </c>
      <c r="P16" s="100"/>
    </row>
    <row r="17" spans="1:16" s="33" customFormat="1" ht="13.5" customHeight="1" x14ac:dyDescent="0.2">
      <c r="A17" s="32"/>
      <c r="B17" s="35"/>
      <c r="C17" s="35"/>
      <c r="D17" s="48"/>
      <c r="E17" s="35"/>
      <c r="F17" s="35"/>
      <c r="G17" s="35"/>
      <c r="H17" s="35"/>
      <c r="I17" s="36"/>
      <c r="J17" s="37"/>
      <c r="K17" s="37"/>
      <c r="L17" s="44"/>
      <c r="M17" s="44"/>
      <c r="N17" s="44"/>
      <c r="O17" s="44"/>
      <c r="P17" s="44"/>
    </row>
    <row r="18" spans="1:16" s="17" customFormat="1" ht="81.75" customHeight="1" x14ac:dyDescent="0.2">
      <c r="A18" s="16"/>
      <c r="B18" s="21"/>
      <c r="C18" s="34" t="s">
        <v>61</v>
      </c>
      <c r="D18" s="39">
        <v>290</v>
      </c>
      <c r="E18" s="34"/>
      <c r="F18" s="39"/>
      <c r="G18" s="39"/>
      <c r="H18" s="40">
        <v>6</v>
      </c>
      <c r="I18" s="40">
        <v>7.2</v>
      </c>
      <c r="J18" s="38">
        <f>H18*$L$1</f>
        <v>357.4692</v>
      </c>
      <c r="K18" s="38">
        <f>I18*$L$1</f>
        <v>428.96303999999998</v>
      </c>
      <c r="L18" s="94">
        <f>J18*(1-$N$4)</f>
        <v>214.48151999999999</v>
      </c>
      <c r="M18" s="94">
        <f>J18*(1-$L$5)</f>
        <v>178.7346</v>
      </c>
      <c r="N18" s="94">
        <f>J18*(1-$L$5)</f>
        <v>178.7346</v>
      </c>
      <c r="O18" s="106" t="s">
        <v>379</v>
      </c>
      <c r="P18" s="100"/>
    </row>
    <row r="19" spans="1:16" s="33" customFormat="1" ht="13.5" customHeight="1" x14ac:dyDescent="0.2">
      <c r="A19" s="32"/>
      <c r="B19" s="35"/>
      <c r="C19" s="35"/>
      <c r="D19" s="48"/>
      <c r="E19" s="35"/>
      <c r="F19" s="35"/>
      <c r="G19" s="35"/>
      <c r="H19" s="35"/>
      <c r="I19" s="36"/>
      <c r="J19" s="37"/>
      <c r="K19" s="37"/>
      <c r="L19" s="44"/>
      <c r="M19" s="44"/>
      <c r="N19" s="44"/>
      <c r="O19" s="44"/>
      <c r="P19" s="44"/>
    </row>
    <row r="20" spans="1:16" s="17" customFormat="1" ht="81.75" customHeight="1" x14ac:dyDescent="0.2">
      <c r="A20" s="16"/>
      <c r="B20" s="21"/>
      <c r="C20" s="34" t="s">
        <v>62</v>
      </c>
      <c r="D20" s="39">
        <v>290</v>
      </c>
      <c r="E20" s="34"/>
      <c r="F20" s="39"/>
      <c r="G20" s="39"/>
      <c r="H20" s="40">
        <v>6</v>
      </c>
      <c r="I20" s="40">
        <v>7.2</v>
      </c>
      <c r="J20" s="38">
        <f>H20*$L$1</f>
        <v>357.4692</v>
      </c>
      <c r="K20" s="38">
        <f>I20*$L$1</f>
        <v>428.96303999999998</v>
      </c>
      <c r="L20" s="94">
        <f>J20*(1-$N$4)</f>
        <v>214.48151999999999</v>
      </c>
      <c r="M20" s="94">
        <f>J20*(1-$L$5)</f>
        <v>178.7346</v>
      </c>
      <c r="N20" s="94">
        <f>J20*(1-$L$5)</f>
        <v>178.7346</v>
      </c>
      <c r="O20" s="106" t="s">
        <v>380</v>
      </c>
      <c r="P20" s="100"/>
    </row>
    <row r="21" spans="1:16" s="33" customFormat="1" ht="13.5" customHeight="1" x14ac:dyDescent="0.2">
      <c r="A21" s="32"/>
      <c r="B21" s="35"/>
      <c r="C21" s="35"/>
      <c r="D21" s="48"/>
      <c r="E21" s="35"/>
      <c r="F21" s="35"/>
      <c r="G21" s="35"/>
      <c r="H21" s="35"/>
      <c r="I21" s="36"/>
      <c r="J21" s="37"/>
      <c r="K21" s="37"/>
      <c r="L21" s="44"/>
      <c r="M21" s="44"/>
      <c r="N21" s="44"/>
      <c r="O21" s="44"/>
      <c r="P21" s="44"/>
    </row>
    <row r="22" spans="1:16" s="17" customFormat="1" ht="81.75" customHeight="1" x14ac:dyDescent="0.2">
      <c r="A22" s="16"/>
      <c r="B22" s="21"/>
      <c r="C22" s="34" t="s">
        <v>63</v>
      </c>
      <c r="D22" s="39">
        <v>290</v>
      </c>
      <c r="E22" s="34"/>
      <c r="F22" s="39"/>
      <c r="G22" s="39"/>
      <c r="H22" s="40">
        <v>6</v>
      </c>
      <c r="I22" s="40">
        <v>7.2</v>
      </c>
      <c r="J22" s="38">
        <f>H22*$L$1</f>
        <v>357.4692</v>
      </c>
      <c r="K22" s="38">
        <f>I22*$L$1</f>
        <v>428.96303999999998</v>
      </c>
      <c r="L22" s="94">
        <f>J22*(1-$N$4)</f>
        <v>214.48151999999999</v>
      </c>
      <c r="M22" s="94">
        <f>J22*(1-$L$5)</f>
        <v>178.7346</v>
      </c>
      <c r="N22" s="94">
        <f>J22*(1-$L$5)</f>
        <v>178.7346</v>
      </c>
      <c r="O22" s="106" t="s">
        <v>302</v>
      </c>
      <c r="P22" s="100"/>
    </row>
    <row r="23" spans="1:16" s="4" customFormat="1" ht="17.25" customHeight="1" x14ac:dyDescent="0.2">
      <c r="A23" s="6"/>
      <c r="B23" s="9"/>
      <c r="C23" s="9"/>
      <c r="D23" s="2"/>
      <c r="E23" s="2"/>
      <c r="F23" s="19"/>
      <c r="G23" s="3"/>
      <c r="H23" s="28"/>
      <c r="I23" s="47"/>
      <c r="J23" s="30"/>
      <c r="K23" s="55"/>
      <c r="L23" s="56"/>
      <c r="M23" s="56"/>
      <c r="N23" s="56"/>
      <c r="O23" s="97"/>
      <c r="P23" s="97"/>
    </row>
    <row r="24" spans="1:16" s="77" customFormat="1" ht="20.25" x14ac:dyDescent="0.3">
      <c r="A24" s="68"/>
      <c r="B24" s="69"/>
      <c r="C24" s="69" t="s">
        <v>26</v>
      </c>
      <c r="D24" s="70"/>
      <c r="E24" s="70"/>
      <c r="F24" s="71"/>
      <c r="G24" s="72"/>
      <c r="H24" s="73"/>
      <c r="I24" s="74"/>
      <c r="J24" s="75"/>
      <c r="K24" s="76"/>
      <c r="L24" s="74"/>
      <c r="M24" s="74"/>
      <c r="N24" s="74"/>
      <c r="O24" s="101"/>
      <c r="P24" s="101"/>
    </row>
    <row r="25" spans="1:16" s="33" customFormat="1" ht="17.25" customHeight="1" x14ac:dyDescent="0.2">
      <c r="A25" s="32"/>
      <c r="B25" s="35"/>
      <c r="C25" s="35"/>
      <c r="D25" s="48"/>
      <c r="E25" s="35"/>
      <c r="F25" s="35"/>
      <c r="G25" s="35"/>
      <c r="H25" s="36"/>
      <c r="I25" s="36"/>
      <c r="J25" s="37"/>
      <c r="K25" s="37"/>
      <c r="L25" s="44"/>
      <c r="M25" s="44"/>
      <c r="N25" s="44"/>
      <c r="O25" s="44"/>
      <c r="P25" s="44"/>
    </row>
    <row r="26" spans="1:16" s="33" customFormat="1" ht="47.25" x14ac:dyDescent="0.2">
      <c r="A26" s="32"/>
      <c r="B26" s="25"/>
      <c r="C26" s="25" t="s">
        <v>278</v>
      </c>
      <c r="D26" s="22"/>
      <c r="E26" s="22"/>
      <c r="F26" s="23"/>
      <c r="G26" s="24"/>
      <c r="H26" s="31"/>
      <c r="I26" s="41"/>
      <c r="J26" s="46"/>
      <c r="K26" s="42"/>
      <c r="L26" s="41"/>
      <c r="M26" s="41"/>
      <c r="N26" s="41"/>
      <c r="O26" s="98"/>
      <c r="P26" s="98"/>
    </row>
    <row r="27" spans="1:16" s="33" customFormat="1" ht="13.5" customHeight="1" x14ac:dyDescent="0.2">
      <c r="A27" s="32"/>
      <c r="B27" s="35"/>
      <c r="C27" s="35"/>
      <c r="D27" s="48"/>
      <c r="E27" s="35"/>
      <c r="F27" s="35"/>
      <c r="G27" s="35"/>
      <c r="H27" s="36"/>
      <c r="I27" s="36"/>
      <c r="J27" s="37"/>
      <c r="K27" s="37"/>
      <c r="L27" s="44"/>
      <c r="M27" s="44"/>
      <c r="N27" s="44"/>
      <c r="O27" s="44"/>
      <c r="P27" s="44"/>
    </row>
    <row r="28" spans="1:16" s="17" customFormat="1" ht="81.75" customHeight="1" x14ac:dyDescent="0.2">
      <c r="A28" s="16"/>
      <c r="B28" s="21"/>
      <c r="C28" s="34" t="s">
        <v>118</v>
      </c>
      <c r="D28" s="39">
        <v>290</v>
      </c>
      <c r="E28" s="34"/>
      <c r="F28" s="39"/>
      <c r="G28" s="39"/>
      <c r="H28" s="40">
        <v>12</v>
      </c>
      <c r="I28" s="40">
        <v>14.4</v>
      </c>
      <c r="J28" s="38">
        <f>H28*$L$1</f>
        <v>714.9384</v>
      </c>
      <c r="K28" s="38">
        <f>I28*$L$1</f>
        <v>857.92607999999996</v>
      </c>
      <c r="L28" s="94">
        <f>J28*(1-$L$5)</f>
        <v>357.4692</v>
      </c>
      <c r="M28" s="94">
        <f>J28*(1-$M$5)</f>
        <v>250.22843999999998</v>
      </c>
      <c r="N28" s="94">
        <f>J28*(1-$M$5)</f>
        <v>250.22843999999998</v>
      </c>
      <c r="O28" s="106" t="s">
        <v>381</v>
      </c>
      <c r="P28" s="100"/>
    </row>
    <row r="29" spans="1:16" s="33" customFormat="1" ht="13.5" customHeight="1" x14ac:dyDescent="0.2">
      <c r="A29" s="32"/>
      <c r="B29" s="35"/>
      <c r="C29" s="35"/>
      <c r="D29" s="48"/>
      <c r="E29" s="35"/>
      <c r="F29" s="35"/>
      <c r="G29" s="35"/>
      <c r="H29" s="36"/>
      <c r="I29" s="36"/>
      <c r="J29" s="37"/>
      <c r="K29" s="37"/>
      <c r="L29" s="44"/>
      <c r="M29" s="44"/>
      <c r="N29" s="44"/>
      <c r="O29" s="44"/>
      <c r="P29" s="44"/>
    </row>
    <row r="30" spans="1:16" s="17" customFormat="1" ht="81.75" customHeight="1" x14ac:dyDescent="0.2">
      <c r="A30" s="16"/>
      <c r="B30" s="21"/>
      <c r="C30" s="34" t="s">
        <v>119</v>
      </c>
      <c r="D30" s="39">
        <v>290</v>
      </c>
      <c r="E30" s="34"/>
      <c r="F30" s="39"/>
      <c r="G30" s="39"/>
      <c r="H30" s="40">
        <v>12</v>
      </c>
      <c r="I30" s="40">
        <v>14.4</v>
      </c>
      <c r="J30" s="38">
        <f>H30*$L$1</f>
        <v>714.9384</v>
      </c>
      <c r="K30" s="38">
        <f>I30*$L$1</f>
        <v>857.92607999999996</v>
      </c>
      <c r="L30" s="94">
        <f>J30*(1-$L$5)</f>
        <v>357.4692</v>
      </c>
      <c r="M30" s="94">
        <f>J30*(1-$M$5)</f>
        <v>250.22843999999998</v>
      </c>
      <c r="N30" s="94">
        <f>J30*(1-$M$5)</f>
        <v>250.22843999999998</v>
      </c>
      <c r="O30" s="106" t="s">
        <v>382</v>
      </c>
      <c r="P30" s="100"/>
    </row>
    <row r="31" spans="1:16" s="33" customFormat="1" ht="13.5" customHeight="1" x14ac:dyDescent="0.2">
      <c r="A31" s="32"/>
      <c r="B31" s="35"/>
      <c r="C31" s="35"/>
      <c r="D31" s="48"/>
      <c r="E31" s="35"/>
      <c r="F31" s="35"/>
      <c r="G31" s="35"/>
      <c r="H31" s="36"/>
      <c r="I31" s="36"/>
      <c r="J31" s="37"/>
      <c r="K31" s="37"/>
      <c r="L31" s="44"/>
      <c r="M31" s="44"/>
      <c r="N31" s="44"/>
      <c r="O31" s="44"/>
      <c r="P31" s="44"/>
    </row>
    <row r="32" spans="1:16" s="33" customFormat="1" ht="47.25" x14ac:dyDescent="0.2">
      <c r="A32" s="32"/>
      <c r="B32" s="25"/>
      <c r="C32" s="25" t="s">
        <v>117</v>
      </c>
      <c r="D32" s="22"/>
      <c r="E32" s="22"/>
      <c r="F32" s="23"/>
      <c r="G32" s="24"/>
      <c r="H32" s="31"/>
      <c r="I32" s="41"/>
      <c r="J32" s="46"/>
      <c r="K32" s="42"/>
      <c r="L32" s="41"/>
      <c r="M32" s="41"/>
      <c r="N32" s="41"/>
      <c r="O32" s="98"/>
      <c r="P32" s="98"/>
    </row>
    <row r="33" spans="1:20" s="33" customFormat="1" ht="13.5" customHeight="1" x14ac:dyDescent="0.2">
      <c r="A33" s="32"/>
      <c r="B33" s="35"/>
      <c r="C33" s="35"/>
      <c r="D33" s="48"/>
      <c r="E33" s="35"/>
      <c r="F33" s="35"/>
      <c r="G33" s="35"/>
      <c r="H33" s="36"/>
      <c r="I33" s="36"/>
      <c r="J33" s="37"/>
      <c r="K33" s="37"/>
      <c r="L33" s="44"/>
      <c r="M33" s="44"/>
      <c r="N33" s="44"/>
      <c r="O33" s="44"/>
      <c r="P33" s="44"/>
    </row>
    <row r="34" spans="1:20" s="17" customFormat="1" ht="81.75" customHeight="1" x14ac:dyDescent="0.2">
      <c r="A34" s="16"/>
      <c r="B34" s="21"/>
      <c r="C34" s="34" t="s">
        <v>120</v>
      </c>
      <c r="D34" s="39">
        <v>290</v>
      </c>
      <c r="E34" s="34"/>
      <c r="F34" s="39"/>
      <c r="G34" s="39"/>
      <c r="H34" s="40">
        <v>12</v>
      </c>
      <c r="I34" s="40">
        <v>14.4</v>
      </c>
      <c r="J34" s="38">
        <f>H34*$L$1</f>
        <v>714.9384</v>
      </c>
      <c r="K34" s="38">
        <f>I34*$L$1</f>
        <v>857.92607999999996</v>
      </c>
      <c r="L34" s="94">
        <f>J34*(1-$L$5)</f>
        <v>357.4692</v>
      </c>
      <c r="M34" s="94">
        <f>J34*(1-$M$5)</f>
        <v>250.22843999999998</v>
      </c>
      <c r="N34" s="94">
        <f>J34*(1-$M$5)</f>
        <v>250.22843999999998</v>
      </c>
      <c r="O34" s="106" t="s">
        <v>383</v>
      </c>
      <c r="P34" s="100"/>
    </row>
    <row r="35" spans="1:20" s="33" customFormat="1" ht="13.5" customHeight="1" x14ac:dyDescent="0.2">
      <c r="A35" s="32"/>
      <c r="B35" s="35"/>
      <c r="C35" s="35"/>
      <c r="D35" s="48"/>
      <c r="E35" s="35"/>
      <c r="F35" s="35"/>
      <c r="G35" s="35"/>
      <c r="H35" s="35"/>
      <c r="I35" s="36"/>
      <c r="J35" s="37"/>
      <c r="K35" s="37"/>
      <c r="L35" s="44"/>
      <c r="M35" s="44"/>
      <c r="N35" s="44"/>
      <c r="O35" s="44"/>
      <c r="P35" s="44"/>
    </row>
    <row r="36" spans="1:20" s="33" customFormat="1" ht="47.25" x14ac:dyDescent="0.2">
      <c r="A36" s="32"/>
      <c r="B36" s="25"/>
      <c r="C36" s="25" t="s">
        <v>122</v>
      </c>
      <c r="D36" s="22"/>
      <c r="E36" s="22"/>
      <c r="F36" s="23"/>
      <c r="G36" s="24"/>
      <c r="H36" s="31"/>
      <c r="I36" s="41"/>
      <c r="J36" s="46"/>
      <c r="K36" s="42"/>
      <c r="L36" s="41"/>
      <c r="M36" s="41"/>
      <c r="N36" s="41"/>
      <c r="O36" s="98"/>
      <c r="P36" s="98"/>
    </row>
    <row r="37" spans="1:20" s="33" customFormat="1" ht="13.5" customHeight="1" x14ac:dyDescent="0.2">
      <c r="A37" s="32"/>
      <c r="B37" s="35"/>
      <c r="C37" s="35"/>
      <c r="D37" s="48"/>
      <c r="E37" s="35"/>
      <c r="F37" s="35"/>
      <c r="G37" s="35"/>
      <c r="H37" s="35"/>
      <c r="I37" s="36"/>
      <c r="J37" s="37"/>
      <c r="K37" s="37"/>
      <c r="L37" s="44"/>
      <c r="M37" s="44"/>
      <c r="N37" s="44"/>
      <c r="O37" s="44"/>
      <c r="P37" s="44"/>
    </row>
    <row r="38" spans="1:20" s="17" customFormat="1" ht="81.75" customHeight="1" x14ac:dyDescent="0.2">
      <c r="A38" s="16"/>
      <c r="B38" s="21"/>
      <c r="C38" s="34" t="s">
        <v>109</v>
      </c>
      <c r="D38" s="39">
        <v>280</v>
      </c>
      <c r="E38" s="34"/>
      <c r="F38" s="39"/>
      <c r="G38" s="39"/>
      <c r="H38" s="40">
        <v>12</v>
      </c>
      <c r="I38" s="40">
        <v>14.4</v>
      </c>
      <c r="J38" s="38">
        <f>H38*$L$1</f>
        <v>714.9384</v>
      </c>
      <c r="K38" s="38">
        <f>I38*$L$1</f>
        <v>857.92607999999996</v>
      </c>
      <c r="L38" s="94">
        <f>J38*(1-$L$5)</f>
        <v>357.4692</v>
      </c>
      <c r="M38" s="94">
        <f>J38*(1-$M$5)</f>
        <v>250.22843999999998</v>
      </c>
      <c r="N38" s="94">
        <f>J38*(1-$M$5)</f>
        <v>250.22843999999998</v>
      </c>
      <c r="O38" s="106" t="s">
        <v>384</v>
      </c>
      <c r="P38" s="100"/>
      <c r="T38" s="33"/>
    </row>
    <row r="39" spans="1:20" s="33" customFormat="1" ht="13.5" customHeight="1" x14ac:dyDescent="0.2">
      <c r="A39" s="32"/>
      <c r="B39" s="35"/>
      <c r="C39" s="35"/>
      <c r="D39" s="48"/>
      <c r="E39" s="35"/>
      <c r="F39" s="35"/>
      <c r="G39" s="35"/>
      <c r="H39" s="35"/>
      <c r="I39" s="36"/>
      <c r="J39" s="37"/>
      <c r="K39" s="37"/>
      <c r="L39" s="44"/>
      <c r="M39" s="44"/>
      <c r="N39" s="44"/>
      <c r="O39" s="44"/>
      <c r="P39" s="44"/>
    </row>
    <row r="40" spans="1:20" s="17" customFormat="1" ht="81.75" customHeight="1" x14ac:dyDescent="0.2">
      <c r="A40" s="16"/>
      <c r="B40" s="21"/>
      <c r="C40" s="34" t="s">
        <v>110</v>
      </c>
      <c r="D40" s="39">
        <v>280</v>
      </c>
      <c r="E40" s="34"/>
      <c r="F40" s="39"/>
      <c r="G40" s="39"/>
      <c r="H40" s="40">
        <v>12</v>
      </c>
      <c r="I40" s="40">
        <v>14.4</v>
      </c>
      <c r="J40" s="38">
        <f>H40*$L$1</f>
        <v>714.9384</v>
      </c>
      <c r="K40" s="38">
        <f>I40*$L$1</f>
        <v>857.92607999999996</v>
      </c>
      <c r="L40" s="94">
        <f>J40*(1-$L$5)</f>
        <v>357.4692</v>
      </c>
      <c r="M40" s="94">
        <f>J40*(1-$M$5)</f>
        <v>250.22843999999998</v>
      </c>
      <c r="N40" s="94">
        <f>J40*(1-$M$5)</f>
        <v>250.22843999999998</v>
      </c>
      <c r="O40" s="106" t="s">
        <v>385</v>
      </c>
      <c r="P40" s="100"/>
      <c r="T40" s="33"/>
    </row>
    <row r="41" spans="1:20" s="33" customFormat="1" ht="13.5" customHeight="1" x14ac:dyDescent="0.2">
      <c r="A41" s="32"/>
      <c r="B41" s="35"/>
      <c r="C41" s="35"/>
      <c r="D41" s="48"/>
      <c r="E41" s="35"/>
      <c r="F41" s="35"/>
      <c r="G41" s="35"/>
      <c r="H41" s="35"/>
      <c r="I41" s="36"/>
      <c r="J41" s="37"/>
      <c r="K41" s="37"/>
      <c r="L41" s="44"/>
      <c r="M41" s="44"/>
      <c r="N41" s="44"/>
      <c r="O41" s="44"/>
      <c r="P41" s="44"/>
    </row>
    <row r="42" spans="1:20" s="33" customFormat="1" ht="31.5" x14ac:dyDescent="0.2">
      <c r="A42" s="32"/>
      <c r="B42" s="25"/>
      <c r="C42" s="25" t="s">
        <v>123</v>
      </c>
      <c r="D42" s="22"/>
      <c r="E42" s="22"/>
      <c r="F42" s="23"/>
      <c r="G42" s="24"/>
      <c r="H42" s="31"/>
      <c r="I42" s="41"/>
      <c r="J42" s="46"/>
      <c r="K42" s="42"/>
      <c r="L42" s="41"/>
      <c r="M42" s="41"/>
      <c r="N42" s="41"/>
      <c r="O42" s="98"/>
      <c r="P42" s="98"/>
    </row>
    <row r="43" spans="1:20" s="33" customFormat="1" ht="13.5" customHeight="1" x14ac:dyDescent="0.2">
      <c r="A43" s="32"/>
      <c r="B43" s="35"/>
      <c r="C43" s="35"/>
      <c r="D43" s="48"/>
      <c r="E43" s="35"/>
      <c r="F43" s="35"/>
      <c r="G43" s="35"/>
      <c r="H43" s="35"/>
      <c r="I43" s="36"/>
      <c r="J43" s="37"/>
      <c r="K43" s="37"/>
      <c r="L43" s="44"/>
      <c r="M43" s="44"/>
      <c r="N43" s="44"/>
      <c r="O43" s="44"/>
      <c r="P43" s="44"/>
    </row>
    <row r="44" spans="1:20" s="17" customFormat="1" ht="81.75" customHeight="1" x14ac:dyDescent="0.2">
      <c r="A44" s="16"/>
      <c r="B44" s="21"/>
      <c r="C44" s="34" t="s">
        <v>90</v>
      </c>
      <c r="D44" s="39">
        <v>280</v>
      </c>
      <c r="E44" s="34"/>
      <c r="F44" s="39"/>
      <c r="G44" s="39"/>
      <c r="H44" s="40">
        <v>12</v>
      </c>
      <c r="I44" s="40">
        <v>14.4</v>
      </c>
      <c r="J44" s="38">
        <f>H44*$L$1</f>
        <v>714.9384</v>
      </c>
      <c r="K44" s="38">
        <f>I44*$L$1</f>
        <v>857.92607999999996</v>
      </c>
      <c r="L44" s="94">
        <f>J44*(1-$L$5)</f>
        <v>357.4692</v>
      </c>
      <c r="M44" s="94">
        <f>J44*(1-$M$5)</f>
        <v>250.22843999999998</v>
      </c>
      <c r="N44" s="94">
        <f>J44*(1-$M$5)</f>
        <v>250.22843999999998</v>
      </c>
      <c r="O44" s="106" t="s">
        <v>386</v>
      </c>
      <c r="P44" s="100"/>
      <c r="T44" s="33"/>
    </row>
    <row r="45" spans="1:20" s="33" customFormat="1" ht="13.5" customHeight="1" x14ac:dyDescent="0.2">
      <c r="A45" s="32"/>
      <c r="B45" s="35"/>
      <c r="C45" s="35"/>
      <c r="D45" s="48"/>
      <c r="E45" s="35"/>
      <c r="F45" s="35"/>
      <c r="G45" s="35"/>
      <c r="H45" s="35"/>
      <c r="I45" s="36"/>
      <c r="J45" s="37"/>
      <c r="K45" s="37"/>
      <c r="L45" s="44"/>
      <c r="M45" s="44"/>
      <c r="N45" s="44"/>
      <c r="O45" s="44"/>
      <c r="P45" s="44"/>
    </row>
    <row r="46" spans="1:20" s="17" customFormat="1" ht="81.75" customHeight="1" x14ac:dyDescent="0.2">
      <c r="A46" s="16"/>
      <c r="B46" s="21"/>
      <c r="C46" s="34" t="s">
        <v>91</v>
      </c>
      <c r="D46" s="39">
        <v>280</v>
      </c>
      <c r="E46" s="34"/>
      <c r="F46" s="39"/>
      <c r="G46" s="39"/>
      <c r="H46" s="40">
        <v>12</v>
      </c>
      <c r="I46" s="40">
        <v>14.4</v>
      </c>
      <c r="J46" s="38">
        <f>H46*$L$1</f>
        <v>714.9384</v>
      </c>
      <c r="K46" s="38">
        <f>I46*$L$1</f>
        <v>857.92607999999996</v>
      </c>
      <c r="L46" s="94">
        <f>J46*(1-$L$5)</f>
        <v>357.4692</v>
      </c>
      <c r="M46" s="94">
        <f>J46*(1-$M$5)</f>
        <v>250.22843999999998</v>
      </c>
      <c r="N46" s="94">
        <f>J46*(1-$M$5)</f>
        <v>250.22843999999998</v>
      </c>
      <c r="O46" s="106" t="s">
        <v>387</v>
      </c>
      <c r="P46" s="100"/>
      <c r="T46" s="33"/>
    </row>
    <row r="47" spans="1:20" s="33" customFormat="1" ht="13.5" customHeight="1" x14ac:dyDescent="0.2">
      <c r="A47" s="32"/>
      <c r="B47" s="35"/>
      <c r="C47" s="35"/>
      <c r="D47" s="48"/>
      <c r="E47" s="35"/>
      <c r="F47" s="35"/>
      <c r="G47" s="35"/>
      <c r="H47" s="35"/>
      <c r="I47" s="36"/>
      <c r="J47" s="37"/>
      <c r="K47" s="37"/>
      <c r="L47" s="44"/>
      <c r="M47" s="44"/>
      <c r="N47" s="44"/>
      <c r="O47" s="44"/>
      <c r="P47" s="44"/>
    </row>
    <row r="48" spans="1:20" s="17" customFormat="1" ht="81.75" customHeight="1" x14ac:dyDescent="0.2">
      <c r="A48" s="16"/>
      <c r="B48" s="21"/>
      <c r="C48" s="34" t="s">
        <v>92</v>
      </c>
      <c r="D48" s="39">
        <v>280</v>
      </c>
      <c r="E48" s="34"/>
      <c r="F48" s="39"/>
      <c r="G48" s="39"/>
      <c r="H48" s="40">
        <v>12</v>
      </c>
      <c r="I48" s="40">
        <v>14.4</v>
      </c>
      <c r="J48" s="38">
        <f>H48*$L$1</f>
        <v>714.9384</v>
      </c>
      <c r="K48" s="38">
        <f>I48*$L$1</f>
        <v>857.92607999999996</v>
      </c>
      <c r="L48" s="94">
        <f>J48*(1-$L$5)</f>
        <v>357.4692</v>
      </c>
      <c r="M48" s="94">
        <f>J48*(1-$M$5)</f>
        <v>250.22843999999998</v>
      </c>
      <c r="N48" s="94">
        <f>J48*(1-$M$5)</f>
        <v>250.22843999999998</v>
      </c>
      <c r="O48" s="106" t="s">
        <v>388</v>
      </c>
      <c r="P48" s="100"/>
      <c r="T48" s="33"/>
    </row>
    <row r="49" spans="1:20" s="33" customFormat="1" ht="13.5" customHeight="1" x14ac:dyDescent="0.2">
      <c r="A49" s="32"/>
      <c r="B49" s="35"/>
      <c r="C49" s="35"/>
      <c r="D49" s="48"/>
      <c r="E49" s="35"/>
      <c r="F49" s="35"/>
      <c r="G49" s="35"/>
      <c r="H49" s="35"/>
      <c r="I49" s="36"/>
      <c r="J49" s="37"/>
      <c r="K49" s="37"/>
      <c r="L49" s="44"/>
      <c r="M49" s="44"/>
      <c r="N49" s="44"/>
      <c r="O49" s="44"/>
      <c r="P49" s="44"/>
    </row>
    <row r="50" spans="1:20" s="17" customFormat="1" ht="81.75" customHeight="1" x14ac:dyDescent="0.2">
      <c r="A50" s="16"/>
      <c r="B50" s="21"/>
      <c r="C50" s="34" t="s">
        <v>93</v>
      </c>
      <c r="D50" s="39">
        <v>280</v>
      </c>
      <c r="E50" s="34"/>
      <c r="F50" s="39"/>
      <c r="G50" s="39"/>
      <c r="H50" s="40">
        <v>12</v>
      </c>
      <c r="I50" s="40">
        <v>14.4</v>
      </c>
      <c r="J50" s="38">
        <f>H50*$L$1</f>
        <v>714.9384</v>
      </c>
      <c r="K50" s="38">
        <f>I50*$L$1</f>
        <v>857.92607999999996</v>
      </c>
      <c r="L50" s="94">
        <f>J50*(1-$L$5)</f>
        <v>357.4692</v>
      </c>
      <c r="M50" s="94">
        <f>J50*(1-$M$5)</f>
        <v>250.22843999999998</v>
      </c>
      <c r="N50" s="94">
        <f>J50*(1-$M$5)</f>
        <v>250.22843999999998</v>
      </c>
      <c r="O50" s="106" t="s">
        <v>384</v>
      </c>
      <c r="P50" s="100"/>
    </row>
    <row r="51" spans="1:20" s="33" customFormat="1" ht="13.5" customHeight="1" x14ac:dyDescent="0.2">
      <c r="A51" s="32"/>
      <c r="B51" s="35"/>
      <c r="C51" s="35"/>
      <c r="D51" s="48"/>
      <c r="E51" s="35"/>
      <c r="F51" s="35"/>
      <c r="G51" s="35"/>
      <c r="H51" s="35"/>
      <c r="I51" s="36"/>
      <c r="J51" s="37"/>
      <c r="K51" s="37"/>
      <c r="L51" s="44"/>
      <c r="M51" s="44"/>
      <c r="N51" s="44"/>
      <c r="O51" s="44"/>
      <c r="P51" s="44"/>
    </row>
    <row r="52" spans="1:20" s="17" customFormat="1" ht="81.75" customHeight="1" x14ac:dyDescent="0.2">
      <c r="A52" s="16"/>
      <c r="B52" s="21"/>
      <c r="C52" s="34" t="s">
        <v>95</v>
      </c>
      <c r="D52" s="39">
        <v>280</v>
      </c>
      <c r="E52" s="34"/>
      <c r="F52" s="39"/>
      <c r="G52" s="39"/>
      <c r="H52" s="40">
        <v>12</v>
      </c>
      <c r="I52" s="40">
        <v>14.4</v>
      </c>
      <c r="J52" s="38">
        <f>H52*$L$1</f>
        <v>714.9384</v>
      </c>
      <c r="K52" s="38">
        <f>I52*$L$1</f>
        <v>857.92607999999996</v>
      </c>
      <c r="L52" s="94">
        <f>J52*(1-$L$5)</f>
        <v>357.4692</v>
      </c>
      <c r="M52" s="94">
        <f>J52*(1-$M$5)</f>
        <v>250.22843999999998</v>
      </c>
      <c r="N52" s="94">
        <f>J52*(1-$M$5)</f>
        <v>250.22843999999998</v>
      </c>
      <c r="O52" s="106" t="s">
        <v>389</v>
      </c>
      <c r="P52" s="100"/>
    </row>
    <row r="53" spans="1:20" s="33" customFormat="1" ht="13.5" customHeight="1" x14ac:dyDescent="0.2">
      <c r="A53" s="32"/>
      <c r="B53" s="35"/>
      <c r="C53" s="35"/>
      <c r="D53" s="48"/>
      <c r="E53" s="35"/>
      <c r="F53" s="35"/>
      <c r="G53" s="35"/>
      <c r="H53" s="35"/>
      <c r="I53" s="36"/>
      <c r="J53" s="37"/>
      <c r="K53" s="37"/>
      <c r="L53" s="44"/>
      <c r="M53" s="44"/>
      <c r="N53" s="44"/>
      <c r="O53" s="44"/>
      <c r="P53" s="44"/>
    </row>
    <row r="54" spans="1:20" s="17" customFormat="1" ht="81.75" customHeight="1" x14ac:dyDescent="0.2">
      <c r="A54" s="16"/>
      <c r="B54" s="21"/>
      <c r="C54" s="34" t="s">
        <v>96</v>
      </c>
      <c r="D54" s="39">
        <v>280</v>
      </c>
      <c r="E54" s="34"/>
      <c r="F54" s="39"/>
      <c r="G54" s="39"/>
      <c r="H54" s="40">
        <v>12</v>
      </c>
      <c r="I54" s="40">
        <v>14.4</v>
      </c>
      <c r="J54" s="38">
        <f>H54*$L$1</f>
        <v>714.9384</v>
      </c>
      <c r="K54" s="38">
        <f>I54*$L$1</f>
        <v>857.92607999999996</v>
      </c>
      <c r="L54" s="94">
        <f>J54*(1-$L$5)</f>
        <v>357.4692</v>
      </c>
      <c r="M54" s="94">
        <f>J54*(1-$M$5)</f>
        <v>250.22843999999998</v>
      </c>
      <c r="N54" s="94">
        <f>J54*(1-$M$5)</f>
        <v>250.22843999999998</v>
      </c>
      <c r="O54" s="106" t="s">
        <v>390</v>
      </c>
      <c r="P54" s="100"/>
    </row>
    <row r="55" spans="1:20" s="33" customFormat="1" ht="13.5" customHeight="1" x14ac:dyDescent="0.2">
      <c r="A55" s="32"/>
      <c r="B55" s="35"/>
      <c r="C55" s="35"/>
      <c r="D55" s="48"/>
      <c r="E55" s="35"/>
      <c r="F55" s="35"/>
      <c r="G55" s="35"/>
      <c r="H55" s="35"/>
      <c r="I55" s="36"/>
      <c r="J55" s="37"/>
      <c r="K55" s="37"/>
      <c r="L55" s="44"/>
      <c r="M55" s="44"/>
      <c r="N55" s="44"/>
      <c r="O55" s="44"/>
      <c r="P55" s="44"/>
      <c r="T55" s="17"/>
    </row>
    <row r="56" spans="1:20" s="17" customFormat="1" ht="81.75" customHeight="1" x14ac:dyDescent="0.2">
      <c r="A56" s="16"/>
      <c r="B56" s="21"/>
      <c r="C56" s="34" t="s">
        <v>97</v>
      </c>
      <c r="D56" s="39">
        <v>280</v>
      </c>
      <c r="E56" s="34"/>
      <c r="F56" s="39"/>
      <c r="G56" s="39"/>
      <c r="H56" s="40">
        <v>12</v>
      </c>
      <c r="I56" s="40">
        <v>14.4</v>
      </c>
      <c r="J56" s="38">
        <f>H56*$L$1</f>
        <v>714.9384</v>
      </c>
      <c r="K56" s="38">
        <f>I56*$L$1</f>
        <v>857.92607999999996</v>
      </c>
      <c r="L56" s="94">
        <f>J56*(1-$L$5)</f>
        <v>357.4692</v>
      </c>
      <c r="M56" s="94">
        <f>J56*(1-$M$5)</f>
        <v>250.22843999999998</v>
      </c>
      <c r="N56" s="94">
        <f>J56*(1-$M$5)</f>
        <v>250.22843999999998</v>
      </c>
      <c r="O56" s="106" t="s">
        <v>391</v>
      </c>
      <c r="P56" s="100"/>
    </row>
    <row r="57" spans="1:20" s="33" customFormat="1" ht="13.5" customHeight="1" x14ac:dyDescent="0.2">
      <c r="A57" s="32"/>
      <c r="B57" s="35"/>
      <c r="C57" s="35"/>
      <c r="D57" s="48"/>
      <c r="E57" s="35"/>
      <c r="F57" s="35"/>
      <c r="G57" s="35"/>
      <c r="H57" s="35"/>
      <c r="I57" s="36"/>
      <c r="J57" s="37"/>
      <c r="K57" s="37"/>
      <c r="L57" s="44"/>
      <c r="M57" s="44"/>
      <c r="N57" s="44"/>
      <c r="O57" s="44"/>
      <c r="P57" s="44"/>
    </row>
    <row r="58" spans="1:20" s="33" customFormat="1" ht="47.25" x14ac:dyDescent="0.2">
      <c r="A58" s="32"/>
      <c r="B58" s="25"/>
      <c r="C58" s="25" t="s">
        <v>101</v>
      </c>
      <c r="D58" s="22"/>
      <c r="E58" s="22"/>
      <c r="F58" s="23"/>
      <c r="G58" s="24"/>
      <c r="H58" s="31"/>
      <c r="I58" s="41"/>
      <c r="J58" s="46"/>
      <c r="K58" s="42"/>
      <c r="L58" s="41"/>
      <c r="M58" s="41"/>
      <c r="N58" s="41"/>
      <c r="O58" s="98"/>
      <c r="P58" s="98"/>
    </row>
    <row r="59" spans="1:20" s="33" customFormat="1" ht="13.5" customHeight="1" x14ac:dyDescent="0.2">
      <c r="A59" s="32"/>
      <c r="B59" s="35"/>
      <c r="C59" s="35"/>
      <c r="D59" s="48"/>
      <c r="E59" s="35"/>
      <c r="F59" s="35"/>
      <c r="G59" s="35"/>
      <c r="H59" s="35"/>
      <c r="I59" s="36"/>
      <c r="J59" s="37"/>
      <c r="K59" s="37"/>
      <c r="L59" s="44"/>
      <c r="M59" s="44"/>
      <c r="N59" s="44"/>
      <c r="O59" s="44"/>
      <c r="P59" s="44"/>
    </row>
    <row r="60" spans="1:20" s="17" customFormat="1" ht="81.75" customHeight="1" x14ac:dyDescent="0.2">
      <c r="A60" s="16"/>
      <c r="B60" s="21"/>
      <c r="C60" s="34" t="s">
        <v>273</v>
      </c>
      <c r="D60" s="39">
        <v>280</v>
      </c>
      <c r="E60" s="34"/>
      <c r="F60" s="39"/>
      <c r="G60" s="39"/>
      <c r="H60" s="40">
        <v>12</v>
      </c>
      <c r="I60" s="40">
        <v>14.4</v>
      </c>
      <c r="J60" s="38">
        <f>H60*$L$1</f>
        <v>714.9384</v>
      </c>
      <c r="K60" s="38">
        <f>I60*$L$1</f>
        <v>857.92607999999996</v>
      </c>
      <c r="L60" s="94">
        <f>J60*(1-$L$5)</f>
        <v>357.4692</v>
      </c>
      <c r="M60" s="94">
        <f>J60*(1-$M$5)</f>
        <v>250.22843999999998</v>
      </c>
      <c r="N60" s="94">
        <f>J60*(1-$M$5)</f>
        <v>250.22843999999998</v>
      </c>
      <c r="O60" s="106" t="s">
        <v>392</v>
      </c>
      <c r="P60" s="100"/>
      <c r="T60" s="33"/>
    </row>
    <row r="61" spans="1:20" s="33" customFormat="1" ht="13.5" customHeight="1" x14ac:dyDescent="0.2">
      <c r="A61" s="32"/>
      <c r="B61" s="35"/>
      <c r="C61" s="35"/>
      <c r="D61" s="48"/>
      <c r="E61" s="35"/>
      <c r="F61" s="35"/>
      <c r="G61" s="35"/>
      <c r="H61" s="35"/>
      <c r="I61" s="36"/>
      <c r="J61" s="37"/>
      <c r="K61" s="37"/>
      <c r="L61" s="44"/>
      <c r="M61" s="44"/>
      <c r="N61" s="44"/>
      <c r="O61" s="44"/>
      <c r="P61" s="44"/>
    </row>
    <row r="62" spans="1:20" s="17" customFormat="1" ht="81.75" customHeight="1" x14ac:dyDescent="0.2">
      <c r="A62" s="16"/>
      <c r="B62" s="21"/>
      <c r="C62" s="34" t="s">
        <v>274</v>
      </c>
      <c r="D62" s="39">
        <v>280</v>
      </c>
      <c r="E62" s="34"/>
      <c r="F62" s="39"/>
      <c r="G62" s="39"/>
      <c r="H62" s="40">
        <v>12</v>
      </c>
      <c r="I62" s="40">
        <v>14.4</v>
      </c>
      <c r="J62" s="38">
        <f>H62*$L$1</f>
        <v>714.9384</v>
      </c>
      <c r="K62" s="38">
        <f>I62*$L$1</f>
        <v>857.92607999999996</v>
      </c>
      <c r="L62" s="94">
        <f>J62*(1-$L$5)</f>
        <v>357.4692</v>
      </c>
      <c r="M62" s="94">
        <f>J62*(1-$M$5)</f>
        <v>250.22843999999998</v>
      </c>
      <c r="N62" s="94">
        <f>J62*(1-$M$5)</f>
        <v>250.22843999999998</v>
      </c>
      <c r="O62" s="106" t="s">
        <v>393</v>
      </c>
      <c r="P62" s="100"/>
      <c r="T62" s="33"/>
    </row>
    <row r="63" spans="1:20" s="33" customFormat="1" ht="13.5" customHeight="1" x14ac:dyDescent="0.2">
      <c r="A63" s="32"/>
      <c r="B63" s="35"/>
      <c r="C63" s="35"/>
      <c r="D63" s="48"/>
      <c r="E63" s="35"/>
      <c r="F63" s="35"/>
      <c r="G63" s="35"/>
      <c r="H63" s="35"/>
      <c r="I63" s="36"/>
      <c r="J63" s="37"/>
      <c r="K63" s="37"/>
      <c r="L63" s="44"/>
      <c r="M63" s="44"/>
      <c r="N63" s="44"/>
      <c r="O63" s="44"/>
      <c r="P63" s="44"/>
    </row>
    <row r="64" spans="1:20" s="17" customFormat="1" ht="81.75" customHeight="1" x14ac:dyDescent="0.2">
      <c r="A64" s="16"/>
      <c r="B64" s="21"/>
      <c r="C64" s="34" t="s">
        <v>275</v>
      </c>
      <c r="D64" s="39">
        <v>280</v>
      </c>
      <c r="E64" s="34"/>
      <c r="F64" s="39"/>
      <c r="G64" s="39"/>
      <c r="H64" s="40">
        <v>12</v>
      </c>
      <c r="I64" s="40">
        <v>14.4</v>
      </c>
      <c r="J64" s="38">
        <f>H64*$L$1</f>
        <v>714.9384</v>
      </c>
      <c r="K64" s="38">
        <f>I64*$L$1</f>
        <v>857.92607999999996</v>
      </c>
      <c r="L64" s="94">
        <f>J64*(1-$L$5)</f>
        <v>357.4692</v>
      </c>
      <c r="M64" s="94">
        <f>J64*(1-$M$5)</f>
        <v>250.22843999999998</v>
      </c>
      <c r="N64" s="94">
        <f>J64*(1-$M$5)</f>
        <v>250.22843999999998</v>
      </c>
      <c r="O64" s="106" t="s">
        <v>394</v>
      </c>
      <c r="P64" s="100"/>
      <c r="T64" s="33"/>
    </row>
    <row r="65" spans="1:20" s="33" customFormat="1" ht="13.5" customHeight="1" x14ac:dyDescent="0.2">
      <c r="A65" s="32"/>
      <c r="B65" s="35"/>
      <c r="C65" s="35"/>
      <c r="D65" s="48"/>
      <c r="E65" s="35"/>
      <c r="F65" s="35"/>
      <c r="G65" s="35"/>
      <c r="H65" s="35"/>
      <c r="I65" s="36"/>
      <c r="J65" s="37"/>
      <c r="K65" s="37"/>
      <c r="L65" s="44"/>
      <c r="M65" s="44"/>
      <c r="N65" s="44"/>
      <c r="O65" s="44"/>
      <c r="P65" s="44"/>
    </row>
    <row r="66" spans="1:20" s="33" customFormat="1" ht="31.5" x14ac:dyDescent="0.2">
      <c r="A66" s="32"/>
      <c r="B66" s="25"/>
      <c r="C66" s="25" t="s">
        <v>98</v>
      </c>
      <c r="D66" s="22"/>
      <c r="E66" s="22"/>
      <c r="F66" s="23"/>
      <c r="G66" s="24"/>
      <c r="H66" s="31"/>
      <c r="I66" s="41"/>
      <c r="J66" s="46"/>
      <c r="K66" s="42"/>
      <c r="L66" s="41"/>
      <c r="M66" s="41"/>
      <c r="N66" s="41"/>
      <c r="O66" s="98"/>
      <c r="P66" s="98"/>
    </row>
    <row r="67" spans="1:20" s="33" customFormat="1" ht="13.5" customHeight="1" x14ac:dyDescent="0.2">
      <c r="A67" s="32"/>
      <c r="B67" s="35"/>
      <c r="C67" s="35"/>
      <c r="D67" s="48"/>
      <c r="E67" s="35"/>
      <c r="F67" s="35"/>
      <c r="G67" s="35"/>
      <c r="H67" s="35"/>
      <c r="I67" s="36"/>
      <c r="J67" s="37"/>
      <c r="K67" s="37"/>
      <c r="L67" s="44"/>
      <c r="M67" s="44"/>
      <c r="N67" s="44"/>
      <c r="O67" s="44"/>
      <c r="P67" s="44"/>
    </row>
    <row r="68" spans="1:20" s="17" customFormat="1" ht="81.75" customHeight="1" x14ac:dyDescent="0.2">
      <c r="A68" s="16"/>
      <c r="B68" s="21"/>
      <c r="C68" s="34" t="s">
        <v>100</v>
      </c>
      <c r="D68" s="39">
        <v>280</v>
      </c>
      <c r="E68" s="34"/>
      <c r="F68" s="39"/>
      <c r="G68" s="39"/>
      <c r="H68" s="40">
        <v>12</v>
      </c>
      <c r="I68" s="40">
        <v>14.4</v>
      </c>
      <c r="J68" s="38">
        <f>H68*$L$1</f>
        <v>714.9384</v>
      </c>
      <c r="K68" s="38">
        <f>I68*$L$1</f>
        <v>857.92607999999996</v>
      </c>
      <c r="L68" s="94">
        <f>J68*(1-$L$5)</f>
        <v>357.4692</v>
      </c>
      <c r="M68" s="94">
        <f>J68*(1-$M$5)</f>
        <v>250.22843999999998</v>
      </c>
      <c r="N68" s="94">
        <f>J68*(1-$M$5)</f>
        <v>250.22843999999998</v>
      </c>
      <c r="O68" s="106" t="s">
        <v>395</v>
      </c>
      <c r="P68" s="100"/>
      <c r="T68" s="33"/>
    </row>
    <row r="69" spans="1:20" s="33" customFormat="1" ht="13.5" customHeight="1" x14ac:dyDescent="0.2">
      <c r="A69" s="32"/>
      <c r="B69" s="35"/>
      <c r="C69" s="35"/>
      <c r="D69" s="48"/>
      <c r="E69" s="35"/>
      <c r="F69" s="35"/>
      <c r="G69" s="35"/>
      <c r="H69" s="35"/>
      <c r="I69" s="36"/>
      <c r="J69" s="37"/>
      <c r="K69" s="37"/>
      <c r="L69" s="44"/>
      <c r="M69" s="44"/>
      <c r="N69" s="44"/>
      <c r="O69" s="44"/>
      <c r="P69" s="44"/>
    </row>
    <row r="70" spans="1:20" s="17" customFormat="1" ht="81.75" customHeight="1" x14ac:dyDescent="0.2">
      <c r="A70" s="16"/>
      <c r="B70" s="21"/>
      <c r="C70" s="34" t="s">
        <v>99</v>
      </c>
      <c r="D70" s="39">
        <v>280</v>
      </c>
      <c r="E70" s="34"/>
      <c r="F70" s="39"/>
      <c r="G70" s="39"/>
      <c r="H70" s="40">
        <v>12</v>
      </c>
      <c r="I70" s="40">
        <v>14.4</v>
      </c>
      <c r="J70" s="38">
        <f>H70*$L$1</f>
        <v>714.9384</v>
      </c>
      <c r="K70" s="38">
        <f>I70*$L$1</f>
        <v>857.92607999999996</v>
      </c>
      <c r="L70" s="94">
        <f>J70*(1-$L$5)</f>
        <v>357.4692</v>
      </c>
      <c r="M70" s="94">
        <f>J70*(1-$M$5)</f>
        <v>250.22843999999998</v>
      </c>
      <c r="N70" s="94">
        <f>J70*(1-$M$5)</f>
        <v>250.22843999999998</v>
      </c>
      <c r="O70" s="106" t="s">
        <v>396</v>
      </c>
      <c r="P70" s="100"/>
      <c r="T70" s="33"/>
    </row>
    <row r="71" spans="1:20" s="33" customFormat="1" ht="13.5" customHeight="1" x14ac:dyDescent="0.2">
      <c r="A71" s="32"/>
      <c r="B71" s="35"/>
      <c r="C71" s="35"/>
      <c r="D71" s="48"/>
      <c r="E71" s="35"/>
      <c r="F71" s="35"/>
      <c r="G71" s="35"/>
      <c r="H71" s="35"/>
      <c r="I71" s="36"/>
      <c r="J71" s="37"/>
      <c r="K71" s="37"/>
      <c r="L71" s="44"/>
      <c r="M71" s="44"/>
      <c r="N71" s="44"/>
      <c r="O71" s="44"/>
      <c r="P71" s="44"/>
    </row>
    <row r="72" spans="1:20" s="33" customFormat="1" ht="47.25" x14ac:dyDescent="0.2">
      <c r="A72" s="32"/>
      <c r="B72" s="25"/>
      <c r="C72" s="25" t="s">
        <v>86</v>
      </c>
      <c r="D72" s="22"/>
      <c r="E72" s="22"/>
      <c r="F72" s="23"/>
      <c r="G72" s="24"/>
      <c r="H72" s="31"/>
      <c r="I72" s="41"/>
      <c r="J72" s="46"/>
      <c r="K72" s="42"/>
      <c r="L72" s="41"/>
      <c r="M72" s="41"/>
      <c r="N72" s="41"/>
      <c r="O72" s="98"/>
      <c r="P72" s="98"/>
    </row>
    <row r="73" spans="1:20" s="33" customFormat="1" ht="13.5" customHeight="1" x14ac:dyDescent="0.2">
      <c r="A73" s="32"/>
      <c r="B73" s="35"/>
      <c r="C73" s="35"/>
      <c r="D73" s="48"/>
      <c r="E73" s="35"/>
      <c r="F73" s="35"/>
      <c r="G73" s="35"/>
      <c r="H73" s="35"/>
      <c r="I73" s="36"/>
      <c r="J73" s="37"/>
      <c r="K73" s="37"/>
      <c r="L73" s="44"/>
      <c r="M73" s="44"/>
      <c r="N73" s="44"/>
      <c r="O73" s="44"/>
      <c r="P73" s="44"/>
    </row>
    <row r="74" spans="1:20" s="17" customFormat="1" ht="81.75" customHeight="1" x14ac:dyDescent="0.2">
      <c r="A74" s="16"/>
      <c r="B74" s="21"/>
      <c r="C74" s="34" t="s">
        <v>87</v>
      </c>
      <c r="D74" s="39">
        <v>280</v>
      </c>
      <c r="E74" s="34"/>
      <c r="F74" s="39"/>
      <c r="G74" s="39"/>
      <c r="H74" s="40">
        <v>12</v>
      </c>
      <c r="I74" s="40">
        <v>14.4</v>
      </c>
      <c r="J74" s="38">
        <f>H74*$L$1</f>
        <v>714.9384</v>
      </c>
      <c r="K74" s="38">
        <f>I74*$L$1</f>
        <v>857.92607999999996</v>
      </c>
      <c r="L74" s="94">
        <f>J74*(1-$L$5)</f>
        <v>357.4692</v>
      </c>
      <c r="M74" s="94">
        <f>J74*(1-$M$5)</f>
        <v>250.22843999999998</v>
      </c>
      <c r="N74" s="94">
        <f>J74*(1-$M$5)</f>
        <v>250.22843999999998</v>
      </c>
      <c r="O74" s="106" t="s">
        <v>397</v>
      </c>
      <c r="P74" s="100"/>
    </row>
    <row r="75" spans="1:20" s="33" customFormat="1" ht="13.5" customHeight="1" x14ac:dyDescent="0.2">
      <c r="A75" s="32"/>
      <c r="B75" s="35"/>
      <c r="C75" s="35"/>
      <c r="D75" s="48"/>
      <c r="E75" s="35"/>
      <c r="F75" s="35"/>
      <c r="G75" s="35"/>
      <c r="H75" s="35"/>
      <c r="I75" s="36"/>
      <c r="J75" s="37"/>
      <c r="K75" s="37"/>
      <c r="L75" s="44"/>
      <c r="M75" s="44"/>
      <c r="N75" s="44"/>
      <c r="O75" s="44"/>
      <c r="P75" s="44"/>
    </row>
    <row r="76" spans="1:20" s="17" customFormat="1" ht="81.75" customHeight="1" x14ac:dyDescent="0.2">
      <c r="A76" s="16"/>
      <c r="B76" s="21"/>
      <c r="C76" s="34" t="s">
        <v>88</v>
      </c>
      <c r="D76" s="39">
        <v>280</v>
      </c>
      <c r="E76" s="34"/>
      <c r="F76" s="39"/>
      <c r="G76" s="39"/>
      <c r="H76" s="40">
        <v>12</v>
      </c>
      <c r="I76" s="40">
        <v>14.4</v>
      </c>
      <c r="J76" s="38">
        <f>H76*$L$1</f>
        <v>714.9384</v>
      </c>
      <c r="K76" s="38">
        <f>I76*$L$1</f>
        <v>857.92607999999996</v>
      </c>
      <c r="L76" s="94">
        <f>J76*(1-$L$5)</f>
        <v>357.4692</v>
      </c>
      <c r="M76" s="94">
        <f>J76*(1-$M$5)</f>
        <v>250.22843999999998</v>
      </c>
      <c r="N76" s="94">
        <f>J76*(1-$M$5)</f>
        <v>250.22843999999998</v>
      </c>
      <c r="O76" s="106" t="s">
        <v>398</v>
      </c>
      <c r="P76" s="100"/>
    </row>
    <row r="77" spans="1:20" s="33" customFormat="1" ht="13.5" customHeight="1" x14ac:dyDescent="0.2">
      <c r="A77" s="32"/>
      <c r="B77" s="35"/>
      <c r="C77" s="35"/>
      <c r="D77" s="48"/>
      <c r="E77" s="35"/>
      <c r="F77" s="35"/>
      <c r="G77" s="35"/>
      <c r="H77" s="35"/>
      <c r="I77" s="36"/>
      <c r="J77" s="37"/>
      <c r="K77" s="37"/>
      <c r="L77" s="44"/>
      <c r="M77" s="44"/>
      <c r="N77" s="44"/>
      <c r="O77" s="44"/>
      <c r="P77" s="44"/>
    </row>
    <row r="78" spans="1:20" s="17" customFormat="1" ht="81.75" customHeight="1" x14ac:dyDescent="0.2">
      <c r="A78" s="16"/>
      <c r="B78" s="21"/>
      <c r="C78" s="34" t="s">
        <v>84</v>
      </c>
      <c r="D78" s="39">
        <v>280</v>
      </c>
      <c r="E78" s="34"/>
      <c r="F78" s="39"/>
      <c r="G78" s="39"/>
      <c r="H78" s="40">
        <v>12</v>
      </c>
      <c r="I78" s="40">
        <v>14.4</v>
      </c>
      <c r="J78" s="38">
        <f>H78*$L$1</f>
        <v>714.9384</v>
      </c>
      <c r="K78" s="38">
        <f>I78*$L$1</f>
        <v>857.92607999999996</v>
      </c>
      <c r="L78" s="94">
        <f>J78*(1-$L$5)</f>
        <v>357.4692</v>
      </c>
      <c r="M78" s="94">
        <f>J78*(1-$M$5)</f>
        <v>250.22843999999998</v>
      </c>
      <c r="N78" s="94">
        <f>J78*(1-$M$5)</f>
        <v>250.22843999999998</v>
      </c>
      <c r="O78" s="106" t="s">
        <v>349</v>
      </c>
      <c r="P78" s="100"/>
    </row>
    <row r="79" spans="1:20" s="33" customFormat="1" ht="13.5" customHeight="1" x14ac:dyDescent="0.2">
      <c r="A79" s="32"/>
      <c r="B79" s="35"/>
      <c r="C79" s="35"/>
      <c r="D79" s="48"/>
      <c r="E79" s="35"/>
      <c r="F79" s="35"/>
      <c r="G79" s="35"/>
      <c r="H79" s="35"/>
      <c r="I79" s="36"/>
      <c r="J79" s="37"/>
      <c r="K79" s="37"/>
      <c r="L79" s="44"/>
      <c r="M79" s="44"/>
      <c r="N79" s="44"/>
      <c r="O79" s="44"/>
      <c r="P79" s="44"/>
    </row>
    <row r="80" spans="1:20" s="17" customFormat="1" ht="81.75" customHeight="1" x14ac:dyDescent="0.2">
      <c r="A80" s="16"/>
      <c r="B80" s="21"/>
      <c r="C80" s="34" t="s">
        <v>89</v>
      </c>
      <c r="D80" s="39">
        <v>280</v>
      </c>
      <c r="E80" s="34"/>
      <c r="F80" s="39"/>
      <c r="G80" s="39"/>
      <c r="H80" s="40">
        <v>12</v>
      </c>
      <c r="I80" s="40">
        <v>14.4</v>
      </c>
      <c r="J80" s="38">
        <f>H80*$L$1</f>
        <v>714.9384</v>
      </c>
      <c r="K80" s="38">
        <f>I80*$L$1</f>
        <v>857.92607999999996</v>
      </c>
      <c r="L80" s="94">
        <f>J80*(1-$L$5)</f>
        <v>357.4692</v>
      </c>
      <c r="M80" s="94">
        <f>J80*(1-$M$5)</f>
        <v>250.22843999999998</v>
      </c>
      <c r="N80" s="94">
        <f>J80*(1-$M$5)</f>
        <v>250.22843999999998</v>
      </c>
      <c r="O80" s="106" t="s">
        <v>399</v>
      </c>
      <c r="P80" s="100"/>
    </row>
    <row r="81" spans="1:16" s="33" customFormat="1" ht="13.5" customHeight="1" x14ac:dyDescent="0.2">
      <c r="A81" s="32"/>
      <c r="B81" s="35"/>
      <c r="C81" s="35"/>
      <c r="D81" s="48"/>
      <c r="E81" s="35"/>
      <c r="F81" s="35"/>
      <c r="G81" s="35"/>
      <c r="H81" s="35"/>
      <c r="I81" s="36"/>
      <c r="J81" s="37"/>
      <c r="K81" s="37"/>
      <c r="L81" s="44"/>
      <c r="M81" s="44"/>
      <c r="N81" s="44"/>
      <c r="O81" s="44"/>
      <c r="P81" s="44"/>
    </row>
    <row r="82" spans="1:16" s="17" customFormat="1" ht="84" customHeight="1" x14ac:dyDescent="0.2">
      <c r="A82" s="16"/>
      <c r="B82" s="21"/>
      <c r="C82" s="34" t="s">
        <v>85</v>
      </c>
      <c r="D82" s="39">
        <v>280</v>
      </c>
      <c r="E82" s="34"/>
      <c r="F82" s="39"/>
      <c r="G82" s="39"/>
      <c r="H82" s="40">
        <v>12</v>
      </c>
      <c r="I82" s="40">
        <v>14.4</v>
      </c>
      <c r="J82" s="38">
        <f>H82*$L$1</f>
        <v>714.9384</v>
      </c>
      <c r="K82" s="38">
        <f>I82*$L$1</f>
        <v>857.92607999999996</v>
      </c>
      <c r="L82" s="94">
        <f>J82*(1-$L$5)</f>
        <v>357.4692</v>
      </c>
      <c r="M82" s="94">
        <f>J82*(1-$M$5)</f>
        <v>250.22843999999998</v>
      </c>
      <c r="N82" s="94">
        <f>J82*(1-$M$5)</f>
        <v>250.22843999999998</v>
      </c>
      <c r="O82" s="106" t="s">
        <v>398</v>
      </c>
      <c r="P82" s="100"/>
    </row>
    <row r="83" spans="1:16" s="33" customFormat="1" ht="13.5" customHeight="1" x14ac:dyDescent="0.2">
      <c r="A83" s="32"/>
      <c r="B83" s="35"/>
      <c r="C83" s="35"/>
      <c r="D83" s="48"/>
      <c r="E83" s="35"/>
      <c r="F83" s="35"/>
      <c r="G83" s="35"/>
      <c r="H83" s="36"/>
      <c r="I83" s="36"/>
      <c r="J83" s="37"/>
      <c r="K83" s="37"/>
      <c r="L83" s="44"/>
      <c r="M83" s="44"/>
      <c r="N83" s="44"/>
      <c r="O83" s="44"/>
      <c r="P83" s="44"/>
    </row>
    <row r="84" spans="1:16" s="33" customFormat="1" ht="31.5" customHeight="1" x14ac:dyDescent="0.2">
      <c r="A84" s="32"/>
      <c r="B84" s="25"/>
      <c r="C84" s="25" t="s">
        <v>29</v>
      </c>
      <c r="D84" s="22"/>
      <c r="E84" s="22"/>
      <c r="F84" s="23"/>
      <c r="G84" s="24"/>
      <c r="H84" s="31"/>
      <c r="I84" s="41"/>
      <c r="J84" s="46"/>
      <c r="K84" s="42"/>
      <c r="L84" s="41"/>
      <c r="M84" s="41"/>
      <c r="N84" s="41"/>
      <c r="O84" s="98"/>
      <c r="P84" s="98"/>
    </row>
    <row r="85" spans="1:16" s="33" customFormat="1" ht="13.5" customHeight="1" x14ac:dyDescent="0.2">
      <c r="A85" s="32"/>
      <c r="B85" s="35"/>
      <c r="C85" s="35"/>
      <c r="D85" s="48"/>
      <c r="E85" s="35"/>
      <c r="F85" s="35"/>
      <c r="G85" s="35"/>
      <c r="H85" s="36"/>
      <c r="I85" s="36"/>
      <c r="J85" s="37"/>
      <c r="K85" s="37"/>
      <c r="L85" s="44"/>
      <c r="M85" s="44"/>
      <c r="N85" s="44"/>
      <c r="O85" s="44"/>
      <c r="P85" s="44"/>
    </row>
    <row r="86" spans="1:16" s="17" customFormat="1" ht="81.75" customHeight="1" x14ac:dyDescent="0.2">
      <c r="A86" s="16"/>
      <c r="B86" s="21"/>
      <c r="C86" s="34" t="s">
        <v>13</v>
      </c>
      <c r="D86" s="39">
        <v>290</v>
      </c>
      <c r="E86" s="34"/>
      <c r="F86" s="39"/>
      <c r="G86" s="39"/>
      <c r="H86" s="40">
        <v>7</v>
      </c>
      <c r="I86" s="40">
        <v>8.4</v>
      </c>
      <c r="J86" s="38">
        <f>H86*$L$1</f>
        <v>417.04739999999998</v>
      </c>
      <c r="K86" s="38">
        <f>I86*$L$1</f>
        <v>500.45687999999996</v>
      </c>
      <c r="L86" s="94">
        <f>J86*(1-$N$4)</f>
        <v>250.22843999999998</v>
      </c>
      <c r="M86" s="94">
        <f>J86*(1-$L$5)</f>
        <v>208.52369999999999</v>
      </c>
      <c r="N86" s="94">
        <f>J86*(1-$L$5)</f>
        <v>208.52369999999999</v>
      </c>
      <c r="O86" s="106" t="s">
        <v>349</v>
      </c>
      <c r="P86" s="100"/>
    </row>
    <row r="87" spans="1:16" s="33" customFormat="1" ht="13.5" customHeight="1" x14ac:dyDescent="0.2">
      <c r="A87" s="32"/>
      <c r="B87" s="35"/>
      <c r="C87" s="35"/>
      <c r="D87" s="48"/>
      <c r="E87" s="35"/>
      <c r="F87" s="35"/>
      <c r="G87" s="35"/>
      <c r="H87" s="35"/>
      <c r="I87" s="36"/>
      <c r="J87" s="37"/>
      <c r="K87" s="37"/>
      <c r="L87" s="44"/>
      <c r="M87" s="44"/>
      <c r="N87" s="44"/>
      <c r="O87" s="44"/>
      <c r="P87" s="44"/>
    </row>
    <row r="88" spans="1:16" s="17" customFormat="1" ht="81.75" customHeight="1" x14ac:dyDescent="0.2">
      <c r="A88" s="16"/>
      <c r="B88" s="21"/>
      <c r="C88" s="34" t="s">
        <v>14</v>
      </c>
      <c r="D88" s="39">
        <v>290</v>
      </c>
      <c r="E88" s="34"/>
      <c r="F88" s="39"/>
      <c r="G88" s="39"/>
      <c r="H88" s="40">
        <v>7</v>
      </c>
      <c r="I88" s="40">
        <v>8.4</v>
      </c>
      <c r="J88" s="38">
        <f>H88*$L$1</f>
        <v>417.04739999999998</v>
      </c>
      <c r="K88" s="38">
        <f>I88*$L$1</f>
        <v>500.45687999999996</v>
      </c>
      <c r="L88" s="94">
        <f>J88*(1-$N$4)</f>
        <v>250.22843999999998</v>
      </c>
      <c r="M88" s="94">
        <f>J88*(1-$L$5)</f>
        <v>208.52369999999999</v>
      </c>
      <c r="N88" s="94">
        <f>J88*(1-$L$5)</f>
        <v>208.52369999999999</v>
      </c>
      <c r="O88" s="106" t="s">
        <v>349</v>
      </c>
      <c r="P88" s="100"/>
    </row>
    <row r="89" spans="1:16" s="33" customFormat="1" ht="13.5" customHeight="1" x14ac:dyDescent="0.2">
      <c r="A89" s="32"/>
      <c r="B89" s="35"/>
      <c r="C89" s="35"/>
      <c r="D89" s="48"/>
      <c r="E89" s="35"/>
      <c r="F89" s="35"/>
      <c r="G89" s="35"/>
      <c r="H89" s="35"/>
      <c r="I89" s="36"/>
      <c r="J89" s="37"/>
      <c r="K89" s="37"/>
      <c r="L89" s="44"/>
      <c r="M89" s="44"/>
      <c r="N89" s="44"/>
      <c r="O89" s="44"/>
      <c r="P89" s="44"/>
    </row>
    <row r="90" spans="1:16" s="17" customFormat="1" ht="81.75" customHeight="1" x14ac:dyDescent="0.2">
      <c r="A90" s="16"/>
      <c r="B90" s="21"/>
      <c r="C90" s="34" t="s">
        <v>15</v>
      </c>
      <c r="D90" s="39">
        <v>290</v>
      </c>
      <c r="E90" s="34"/>
      <c r="F90" s="39"/>
      <c r="G90" s="39"/>
      <c r="H90" s="40">
        <v>7</v>
      </c>
      <c r="I90" s="40">
        <v>8.4</v>
      </c>
      <c r="J90" s="38">
        <f>H90*$L$1</f>
        <v>417.04739999999998</v>
      </c>
      <c r="K90" s="38">
        <f>I90*$L$1</f>
        <v>500.45687999999996</v>
      </c>
      <c r="L90" s="94">
        <f>J90*(1-$N$4)</f>
        <v>250.22843999999998</v>
      </c>
      <c r="M90" s="94">
        <f>J90*(1-$L$5)</f>
        <v>208.52369999999999</v>
      </c>
      <c r="N90" s="94">
        <f>J90*(1-$L$5)</f>
        <v>208.52369999999999</v>
      </c>
      <c r="O90" s="106" t="s">
        <v>304</v>
      </c>
      <c r="P90" s="100"/>
    </row>
    <row r="91" spans="1:16" s="33" customFormat="1" ht="13.5" customHeight="1" x14ac:dyDescent="0.2">
      <c r="A91" s="32"/>
      <c r="B91" s="35"/>
      <c r="C91" s="35"/>
      <c r="D91" s="48"/>
      <c r="E91" s="35"/>
      <c r="F91" s="35"/>
      <c r="G91" s="35"/>
      <c r="H91" s="35"/>
      <c r="I91" s="36"/>
      <c r="J91" s="37"/>
      <c r="K91" s="37"/>
      <c r="L91" s="44"/>
      <c r="M91" s="44"/>
      <c r="N91" s="44"/>
      <c r="O91" s="44"/>
      <c r="P91" s="44"/>
    </row>
    <row r="92" spans="1:16" s="17" customFormat="1" ht="81.75" customHeight="1" x14ac:dyDescent="0.2">
      <c r="A92" s="16"/>
      <c r="B92" s="21"/>
      <c r="C92" s="34" t="s">
        <v>16</v>
      </c>
      <c r="D92" s="39">
        <v>290</v>
      </c>
      <c r="E92" s="34"/>
      <c r="F92" s="39"/>
      <c r="G92" s="39"/>
      <c r="H92" s="40">
        <v>7</v>
      </c>
      <c r="I92" s="40">
        <v>8.4</v>
      </c>
      <c r="J92" s="38">
        <f>H92*$L$1</f>
        <v>417.04739999999998</v>
      </c>
      <c r="K92" s="38">
        <f>I92*$L$1</f>
        <v>500.45687999999996</v>
      </c>
      <c r="L92" s="94">
        <f>J92*(1-$N$4)</f>
        <v>250.22843999999998</v>
      </c>
      <c r="M92" s="94">
        <f>J92*(1-$L$5)</f>
        <v>208.52369999999999</v>
      </c>
      <c r="N92" s="94">
        <f>J92*(1-$L$5)</f>
        <v>208.52369999999999</v>
      </c>
      <c r="O92" s="106" t="s">
        <v>304</v>
      </c>
      <c r="P92" s="100"/>
    </row>
    <row r="93" spans="1:16" s="33" customFormat="1" ht="13.5" customHeight="1" x14ac:dyDescent="0.2">
      <c r="A93" s="32"/>
      <c r="B93" s="35"/>
      <c r="C93" s="35"/>
      <c r="D93" s="48"/>
      <c r="E93" s="35"/>
      <c r="F93" s="35"/>
      <c r="G93" s="35"/>
      <c r="H93" s="35"/>
      <c r="I93" s="36"/>
      <c r="J93" s="37"/>
      <c r="K93" s="37"/>
      <c r="L93" s="44"/>
      <c r="M93" s="44"/>
      <c r="N93" s="44"/>
      <c r="O93" s="44"/>
      <c r="P93" s="44"/>
    </row>
    <row r="94" spans="1:16" s="33" customFormat="1" ht="47.25" x14ac:dyDescent="0.2">
      <c r="A94" s="32"/>
      <c r="B94" s="25"/>
      <c r="C94" s="25" t="s">
        <v>205</v>
      </c>
      <c r="D94" s="22"/>
      <c r="E94" s="22"/>
      <c r="F94" s="23"/>
      <c r="G94" s="24"/>
      <c r="H94" s="31"/>
      <c r="I94" s="41"/>
      <c r="J94" s="46"/>
      <c r="K94" s="42"/>
      <c r="L94" s="41"/>
      <c r="M94" s="41"/>
      <c r="N94" s="41"/>
      <c r="O94" s="98"/>
      <c r="P94" s="98"/>
    </row>
    <row r="95" spans="1:16" s="33" customFormat="1" ht="13.5" customHeight="1" x14ac:dyDescent="0.2">
      <c r="A95" s="32"/>
      <c r="B95" s="35"/>
      <c r="C95" s="35"/>
      <c r="D95" s="48"/>
      <c r="E95" s="35"/>
      <c r="F95" s="35"/>
      <c r="G95" s="35"/>
      <c r="H95" s="35"/>
      <c r="I95" s="36"/>
      <c r="J95" s="37"/>
      <c r="K95" s="37"/>
      <c r="L95" s="44"/>
      <c r="M95" s="44"/>
      <c r="N95" s="44"/>
      <c r="O95" s="44"/>
      <c r="P95" s="44"/>
    </row>
    <row r="96" spans="1:16" s="17" customFormat="1" ht="81.75" customHeight="1" x14ac:dyDescent="0.2">
      <c r="A96" s="16"/>
      <c r="B96" s="21"/>
      <c r="C96" s="34" t="s">
        <v>206</v>
      </c>
      <c r="D96" s="39">
        <v>290</v>
      </c>
      <c r="E96" s="34"/>
      <c r="F96" s="39"/>
      <c r="G96" s="39"/>
      <c r="H96" s="40">
        <v>7</v>
      </c>
      <c r="I96" s="40">
        <v>8.4</v>
      </c>
      <c r="J96" s="38">
        <f>H96*$L$1</f>
        <v>417.04739999999998</v>
      </c>
      <c r="K96" s="38">
        <f>I96*$L$1</f>
        <v>500.45687999999996</v>
      </c>
      <c r="L96" s="94">
        <f>J96*(1-$N$4)</f>
        <v>250.22843999999998</v>
      </c>
      <c r="M96" s="94">
        <f>J96*(1-$L$5)</f>
        <v>208.52369999999999</v>
      </c>
      <c r="N96" s="94">
        <f>J96*(1-$L$5)</f>
        <v>208.52369999999999</v>
      </c>
      <c r="O96" s="106" t="s">
        <v>304</v>
      </c>
      <c r="P96" s="100"/>
    </row>
    <row r="97" spans="1:16" s="33" customFormat="1" ht="13.5" customHeight="1" x14ac:dyDescent="0.2">
      <c r="A97" s="32"/>
      <c r="B97" s="35"/>
      <c r="C97" s="35"/>
      <c r="D97" s="48"/>
      <c r="E97" s="35"/>
      <c r="F97" s="35"/>
      <c r="G97" s="35"/>
      <c r="H97" s="35"/>
      <c r="I97" s="36"/>
      <c r="J97" s="37"/>
      <c r="K97" s="37"/>
      <c r="L97" s="44"/>
      <c r="M97" s="44"/>
      <c r="N97" s="44"/>
      <c r="O97" s="44"/>
      <c r="P97" s="44"/>
    </row>
    <row r="98" spans="1:16" s="17" customFormat="1" ht="81.75" customHeight="1" x14ac:dyDescent="0.2">
      <c r="A98" s="16"/>
      <c r="B98" s="21"/>
      <c r="C98" s="34" t="s">
        <v>207</v>
      </c>
      <c r="D98" s="39">
        <v>290</v>
      </c>
      <c r="E98" s="34"/>
      <c r="F98" s="39"/>
      <c r="G98" s="39"/>
      <c r="H98" s="40">
        <v>7</v>
      </c>
      <c r="I98" s="40">
        <v>8.4</v>
      </c>
      <c r="J98" s="38">
        <f>H98*$L$1</f>
        <v>417.04739999999998</v>
      </c>
      <c r="K98" s="38">
        <f>I98*$L$1</f>
        <v>500.45687999999996</v>
      </c>
      <c r="L98" s="94">
        <f>J98*(1-$N$4)</f>
        <v>250.22843999999998</v>
      </c>
      <c r="M98" s="94">
        <f>J98*(1-$L$5)</f>
        <v>208.52369999999999</v>
      </c>
      <c r="N98" s="94">
        <f>J98*(1-$L$5)</f>
        <v>208.52369999999999</v>
      </c>
      <c r="O98" s="106" t="s">
        <v>306</v>
      </c>
      <c r="P98" s="100"/>
    </row>
    <row r="99" spans="1:16" s="33" customFormat="1" ht="13.5" customHeight="1" x14ac:dyDescent="0.2">
      <c r="A99" s="32"/>
      <c r="B99" s="35"/>
      <c r="C99" s="35"/>
      <c r="D99" s="48"/>
      <c r="E99" s="35"/>
      <c r="F99" s="35"/>
      <c r="G99" s="35"/>
      <c r="H99" s="35"/>
      <c r="I99" s="36"/>
      <c r="J99" s="37"/>
      <c r="K99" s="37"/>
      <c r="L99" s="44"/>
      <c r="M99" s="44"/>
      <c r="N99" s="44"/>
      <c r="O99" s="44"/>
      <c r="P99" s="44"/>
    </row>
    <row r="100" spans="1:16" s="17" customFormat="1" ht="81.75" customHeight="1" x14ac:dyDescent="0.2">
      <c r="A100" s="16"/>
      <c r="B100" s="21"/>
      <c r="C100" s="34" t="s">
        <v>208</v>
      </c>
      <c r="D100" s="39">
        <v>290</v>
      </c>
      <c r="E100" s="34"/>
      <c r="F100" s="39"/>
      <c r="G100" s="39"/>
      <c r="H100" s="40">
        <v>7</v>
      </c>
      <c r="I100" s="40">
        <v>8.4</v>
      </c>
      <c r="J100" s="38">
        <f>H100*$L$1</f>
        <v>417.04739999999998</v>
      </c>
      <c r="K100" s="38">
        <f>I100*$L$1</f>
        <v>500.45687999999996</v>
      </c>
      <c r="L100" s="94">
        <f>J100*(1-$N$4)</f>
        <v>250.22843999999998</v>
      </c>
      <c r="M100" s="94">
        <f>J100*(1-$L$5)</f>
        <v>208.52369999999999</v>
      </c>
      <c r="N100" s="94">
        <f>J100*(1-$L$5)</f>
        <v>208.52369999999999</v>
      </c>
      <c r="O100" s="106" t="s">
        <v>307</v>
      </c>
      <c r="P100" s="100"/>
    </row>
    <row r="101" spans="1:16" s="33" customFormat="1" ht="13.5" customHeight="1" x14ac:dyDescent="0.2">
      <c r="A101" s="32"/>
      <c r="B101" s="35"/>
      <c r="C101" s="35"/>
      <c r="D101" s="48"/>
      <c r="E101" s="35"/>
      <c r="F101" s="35"/>
      <c r="G101" s="35"/>
      <c r="H101" s="35"/>
      <c r="I101" s="36"/>
      <c r="J101" s="37"/>
      <c r="K101" s="37"/>
      <c r="L101" s="44"/>
      <c r="M101" s="44"/>
      <c r="N101" s="44"/>
      <c r="O101" s="44"/>
      <c r="P101" s="44"/>
    </row>
    <row r="102" spans="1:16" s="33" customFormat="1" ht="66" customHeight="1" x14ac:dyDescent="0.2">
      <c r="A102" s="32"/>
      <c r="B102" s="25"/>
      <c r="C102" s="25" t="s">
        <v>209</v>
      </c>
      <c r="D102" s="22"/>
      <c r="E102" s="22"/>
      <c r="F102" s="23"/>
      <c r="G102" s="24"/>
      <c r="H102" s="31"/>
      <c r="I102" s="41"/>
      <c r="J102" s="46"/>
      <c r="K102" s="42"/>
      <c r="L102" s="41"/>
      <c r="M102" s="41"/>
      <c r="N102" s="41"/>
      <c r="O102" s="98"/>
      <c r="P102" s="98"/>
    </row>
    <row r="103" spans="1:16" s="33" customFormat="1" ht="13.5" customHeight="1" x14ac:dyDescent="0.2">
      <c r="A103" s="32"/>
      <c r="B103" s="35"/>
      <c r="C103" s="35"/>
      <c r="D103" s="48"/>
      <c r="E103" s="35"/>
      <c r="F103" s="35"/>
      <c r="G103" s="35"/>
      <c r="H103" s="35"/>
      <c r="I103" s="36"/>
      <c r="J103" s="37"/>
      <c r="K103" s="37"/>
      <c r="L103" s="44"/>
      <c r="M103" s="44"/>
      <c r="N103" s="44"/>
      <c r="O103" s="44"/>
      <c r="P103" s="44"/>
    </row>
    <row r="104" spans="1:16" s="17" customFormat="1" ht="81.75" customHeight="1" x14ac:dyDescent="0.2">
      <c r="A104" s="16"/>
      <c r="B104" s="21"/>
      <c r="C104" s="34" t="s">
        <v>210</v>
      </c>
      <c r="D104" s="39">
        <v>290</v>
      </c>
      <c r="E104" s="34"/>
      <c r="F104" s="39"/>
      <c r="G104" s="39"/>
      <c r="H104" s="40">
        <v>6</v>
      </c>
      <c r="I104" s="40">
        <v>7.2</v>
      </c>
      <c r="J104" s="38">
        <f>H104*$L$1</f>
        <v>357.4692</v>
      </c>
      <c r="K104" s="38">
        <f>I104*$L$1</f>
        <v>428.96303999999998</v>
      </c>
      <c r="L104" s="94">
        <f>J104*(1-$N$4)</f>
        <v>214.48151999999999</v>
      </c>
      <c r="M104" s="94">
        <f>J104*(1-$L$5)</f>
        <v>178.7346</v>
      </c>
      <c r="N104" s="94">
        <f>J104*(1-$L$5)</f>
        <v>178.7346</v>
      </c>
      <c r="O104" s="106" t="s">
        <v>308</v>
      </c>
      <c r="P104" s="100"/>
    </row>
    <row r="105" spans="1:16" s="33" customFormat="1" ht="13.5" customHeight="1" x14ac:dyDescent="0.2">
      <c r="A105" s="32"/>
      <c r="B105" s="35"/>
      <c r="C105" s="35"/>
      <c r="D105" s="48"/>
      <c r="E105" s="35"/>
      <c r="F105" s="35"/>
      <c r="G105" s="35"/>
      <c r="H105" s="35"/>
      <c r="I105" s="36"/>
      <c r="J105" s="37"/>
      <c r="K105" s="37"/>
      <c r="L105" s="44"/>
      <c r="M105" s="44"/>
      <c r="N105" s="44"/>
      <c r="O105" s="44"/>
      <c r="P105" s="44"/>
    </row>
    <row r="106" spans="1:16" s="17" customFormat="1" ht="81.75" customHeight="1" x14ac:dyDescent="0.2">
      <c r="A106" s="16"/>
      <c r="B106" s="21"/>
      <c r="C106" s="34" t="s">
        <v>212</v>
      </c>
      <c r="D106" s="39"/>
      <c r="E106" s="34"/>
      <c r="F106" s="39"/>
      <c r="G106" s="39"/>
      <c r="H106" s="40">
        <v>6</v>
      </c>
      <c r="I106" s="40">
        <v>7.2</v>
      </c>
      <c r="J106" s="38">
        <f>H106*$L$1</f>
        <v>357.4692</v>
      </c>
      <c r="K106" s="38">
        <f>I106*$L$1</f>
        <v>428.96303999999998</v>
      </c>
      <c r="L106" s="94">
        <f>J106*(1-$N$4)</f>
        <v>214.48151999999999</v>
      </c>
      <c r="M106" s="94">
        <f>J106*(1-$L$5)</f>
        <v>178.7346</v>
      </c>
      <c r="N106" s="94">
        <f>J106*(1-$L$5)</f>
        <v>178.7346</v>
      </c>
      <c r="O106" s="106" t="s">
        <v>304</v>
      </c>
      <c r="P106" s="100"/>
    </row>
    <row r="107" spans="1:16" s="33" customFormat="1" ht="13.5" customHeight="1" x14ac:dyDescent="0.2">
      <c r="A107" s="32"/>
      <c r="B107" s="35"/>
      <c r="C107" s="35"/>
      <c r="D107" s="48"/>
      <c r="E107" s="35"/>
      <c r="F107" s="35"/>
      <c r="G107" s="35"/>
      <c r="H107" s="35"/>
      <c r="I107" s="36"/>
      <c r="J107" s="37"/>
      <c r="K107" s="37"/>
      <c r="L107" s="44"/>
      <c r="M107" s="44"/>
      <c r="N107" s="44"/>
      <c r="O107" s="44"/>
      <c r="P107" s="44"/>
    </row>
    <row r="108" spans="1:16" s="17" customFormat="1" ht="81.75" customHeight="1" x14ac:dyDescent="0.2">
      <c r="A108" s="16"/>
      <c r="B108" s="21"/>
      <c r="C108" s="34" t="s">
        <v>211</v>
      </c>
      <c r="D108" s="39"/>
      <c r="E108" s="34"/>
      <c r="F108" s="39"/>
      <c r="G108" s="39"/>
      <c r="H108" s="40">
        <v>6</v>
      </c>
      <c r="I108" s="40">
        <v>7.2</v>
      </c>
      <c r="J108" s="38">
        <f>H108*$L$1</f>
        <v>357.4692</v>
      </c>
      <c r="K108" s="38">
        <f>I108*$L$1</f>
        <v>428.96303999999998</v>
      </c>
      <c r="L108" s="94">
        <f>J108*(1-$N$4)</f>
        <v>214.48151999999999</v>
      </c>
      <c r="M108" s="94">
        <f>J108*(1-$L$5)</f>
        <v>178.7346</v>
      </c>
      <c r="N108" s="94">
        <f>J108*(1-$L$5)</f>
        <v>178.7346</v>
      </c>
      <c r="O108" s="106" t="s">
        <v>301</v>
      </c>
      <c r="P108" s="100"/>
    </row>
    <row r="109" spans="1:16" s="33" customFormat="1" ht="13.5" customHeight="1" x14ac:dyDescent="0.2">
      <c r="A109" s="32"/>
      <c r="B109" s="35"/>
      <c r="C109" s="35"/>
      <c r="D109" s="48"/>
      <c r="E109" s="35"/>
      <c r="F109" s="35"/>
      <c r="G109" s="35"/>
      <c r="H109" s="35"/>
      <c r="I109" s="36"/>
      <c r="J109" s="37"/>
      <c r="K109" s="37"/>
      <c r="L109" s="44"/>
      <c r="M109" s="44"/>
      <c r="N109" s="44"/>
      <c r="O109" s="44"/>
      <c r="P109" s="44"/>
    </row>
    <row r="110" spans="1:16" s="33" customFormat="1" x14ac:dyDescent="0.2">
      <c r="A110" s="32"/>
      <c r="B110" s="25"/>
      <c r="C110" s="25" t="s">
        <v>28</v>
      </c>
      <c r="D110" s="22"/>
      <c r="E110" s="22"/>
      <c r="F110" s="23"/>
      <c r="G110" s="24"/>
      <c r="H110" s="31"/>
      <c r="I110" s="41"/>
      <c r="J110" s="46"/>
      <c r="K110" s="42"/>
      <c r="L110" s="41"/>
      <c r="M110" s="41"/>
      <c r="N110" s="41"/>
      <c r="O110" s="98"/>
      <c r="P110" s="98"/>
    </row>
    <row r="111" spans="1:16" s="33" customFormat="1" ht="13.5" customHeight="1" x14ac:dyDescent="0.2">
      <c r="A111" s="32"/>
      <c r="B111" s="35"/>
      <c r="C111" s="35"/>
      <c r="D111" s="48"/>
      <c r="E111" s="35"/>
      <c r="F111" s="35"/>
      <c r="G111" s="35"/>
      <c r="H111" s="35"/>
      <c r="I111" s="36"/>
      <c r="J111" s="37"/>
      <c r="K111" s="37"/>
      <c r="L111" s="44"/>
      <c r="M111" s="44"/>
      <c r="N111" s="44"/>
      <c r="O111" s="44"/>
      <c r="P111" s="44"/>
    </row>
    <row r="112" spans="1:16" s="17" customFormat="1" ht="81.75" customHeight="1" x14ac:dyDescent="0.2">
      <c r="A112" s="16"/>
      <c r="B112" s="21"/>
      <c r="C112" s="34" t="s">
        <v>18</v>
      </c>
      <c r="D112" s="39">
        <v>290</v>
      </c>
      <c r="E112" s="34"/>
      <c r="F112" s="39"/>
      <c r="G112" s="39"/>
      <c r="H112" s="40">
        <v>7.75</v>
      </c>
      <c r="I112" s="40">
        <v>9.3000000000000007</v>
      </c>
      <c r="J112" s="38">
        <f>H112*$L$1</f>
        <v>461.73104999999998</v>
      </c>
      <c r="K112" s="38">
        <f>I112*$L$1</f>
        <v>554.07726000000002</v>
      </c>
      <c r="L112" s="94">
        <f>J112*(1-$L$4)</f>
        <v>346.29828750000001</v>
      </c>
      <c r="M112" s="94">
        <f>J112*(1-$M$4)</f>
        <v>300.12518249999999</v>
      </c>
      <c r="N112" s="94">
        <f>J112*(1-$M$4)</f>
        <v>300.12518249999999</v>
      </c>
      <c r="O112" s="106" t="s">
        <v>309</v>
      </c>
      <c r="P112" s="100"/>
    </row>
    <row r="113" spans="1:16" s="33" customFormat="1" ht="13.5" customHeight="1" x14ac:dyDescent="0.2">
      <c r="A113" s="32"/>
      <c r="B113" s="35"/>
      <c r="C113" s="35"/>
      <c r="D113" s="48"/>
      <c r="E113" s="35"/>
      <c r="F113" s="35"/>
      <c r="G113" s="35"/>
      <c r="H113" s="35"/>
      <c r="I113" s="36"/>
      <c r="J113" s="37"/>
      <c r="K113" s="37"/>
      <c r="L113" s="44"/>
      <c r="M113" s="44"/>
      <c r="N113" s="44"/>
      <c r="O113" s="44"/>
      <c r="P113" s="44"/>
    </row>
    <row r="114" spans="1:16" s="17" customFormat="1" ht="81.75" customHeight="1" x14ac:dyDescent="0.2">
      <c r="A114" s="16"/>
      <c r="B114" s="21"/>
      <c r="C114" s="34" t="s">
        <v>19</v>
      </c>
      <c r="D114" s="39">
        <v>290</v>
      </c>
      <c r="E114" s="34"/>
      <c r="F114" s="39"/>
      <c r="G114" s="39"/>
      <c r="H114" s="40">
        <v>7.75</v>
      </c>
      <c r="I114" s="40">
        <v>9.3000000000000007</v>
      </c>
      <c r="J114" s="38">
        <f>H114*$L$1</f>
        <v>461.73104999999998</v>
      </c>
      <c r="K114" s="38">
        <f>I114*$L$1</f>
        <v>554.07726000000002</v>
      </c>
      <c r="L114" s="94">
        <f>J114*(1-$L$4)</f>
        <v>346.29828750000001</v>
      </c>
      <c r="M114" s="94">
        <f>J114*(1-$M$4)</f>
        <v>300.12518249999999</v>
      </c>
      <c r="N114" s="94">
        <f>J114*(1-$M$4)</f>
        <v>300.12518249999999</v>
      </c>
      <c r="O114" s="106" t="s">
        <v>310</v>
      </c>
      <c r="P114" s="100"/>
    </row>
    <row r="115" spans="1:16" s="33" customFormat="1" ht="13.5" customHeight="1" x14ac:dyDescent="0.2">
      <c r="A115" s="32"/>
      <c r="B115" s="35"/>
      <c r="C115" s="35"/>
      <c r="D115" s="48"/>
      <c r="E115" s="35"/>
      <c r="F115" s="35"/>
      <c r="G115" s="35"/>
      <c r="H115" s="35"/>
      <c r="I115" s="36"/>
      <c r="J115" s="37"/>
      <c r="K115" s="37"/>
      <c r="L115" s="44"/>
      <c r="M115" s="44"/>
      <c r="N115" s="44"/>
      <c r="O115" s="44"/>
      <c r="P115" s="44"/>
    </row>
    <row r="116" spans="1:16" s="17" customFormat="1" ht="81.75" customHeight="1" x14ac:dyDescent="0.2">
      <c r="A116" s="16"/>
      <c r="B116" s="21"/>
      <c r="C116" s="34" t="s">
        <v>20</v>
      </c>
      <c r="D116" s="39">
        <v>290</v>
      </c>
      <c r="E116" s="34"/>
      <c r="F116" s="39"/>
      <c r="G116" s="39"/>
      <c r="H116" s="40">
        <v>7.75</v>
      </c>
      <c r="I116" s="40">
        <v>9.3000000000000007</v>
      </c>
      <c r="J116" s="38">
        <f>H116*$L$1</f>
        <v>461.73104999999998</v>
      </c>
      <c r="K116" s="38">
        <f>I116*$L$1</f>
        <v>554.07726000000002</v>
      </c>
      <c r="L116" s="94">
        <f>J116*(1-$L$4)</f>
        <v>346.29828750000001</v>
      </c>
      <c r="M116" s="94">
        <f>J116*(1-$M$4)</f>
        <v>300.12518249999999</v>
      </c>
      <c r="N116" s="94">
        <f>J116*(1-$M$4)</f>
        <v>300.12518249999999</v>
      </c>
      <c r="O116" s="106" t="s">
        <v>311</v>
      </c>
      <c r="P116" s="100"/>
    </row>
    <row r="117" spans="1:16" s="33" customFormat="1" ht="13.5" customHeight="1" x14ac:dyDescent="0.2">
      <c r="A117" s="32"/>
      <c r="B117" s="35"/>
      <c r="C117" s="35"/>
      <c r="D117" s="48"/>
      <c r="E117" s="35"/>
      <c r="F117" s="35"/>
      <c r="G117" s="35"/>
      <c r="H117" s="35"/>
      <c r="I117" s="36"/>
      <c r="J117" s="37"/>
      <c r="K117" s="37"/>
      <c r="L117" s="44"/>
      <c r="M117" s="44"/>
      <c r="N117" s="44"/>
      <c r="O117" s="44"/>
      <c r="P117" s="44"/>
    </row>
    <row r="118" spans="1:16" s="17" customFormat="1" ht="81.75" customHeight="1" x14ac:dyDescent="0.2">
      <c r="A118" s="16"/>
      <c r="B118" s="21"/>
      <c r="C118" s="34" t="s">
        <v>17</v>
      </c>
      <c r="D118" s="39">
        <v>290</v>
      </c>
      <c r="E118" s="34"/>
      <c r="F118" s="39"/>
      <c r="G118" s="39"/>
      <c r="H118" s="40">
        <v>7.75</v>
      </c>
      <c r="I118" s="40">
        <v>9.3000000000000007</v>
      </c>
      <c r="J118" s="38">
        <f>H118*$L$1</f>
        <v>461.73104999999998</v>
      </c>
      <c r="K118" s="38">
        <f>I118*$L$1</f>
        <v>554.07726000000002</v>
      </c>
      <c r="L118" s="94">
        <f>J118*(1-$L$4)</f>
        <v>346.29828750000001</v>
      </c>
      <c r="M118" s="94">
        <f>J118*(1-$M$4)</f>
        <v>300.12518249999999</v>
      </c>
      <c r="N118" s="94">
        <f>J118*(1-$M$4)</f>
        <v>300.12518249999999</v>
      </c>
      <c r="O118" s="106" t="s">
        <v>312</v>
      </c>
      <c r="P118" s="100"/>
    </row>
    <row r="119" spans="1:16" s="33" customFormat="1" ht="13.5" customHeight="1" x14ac:dyDescent="0.2">
      <c r="A119" s="32"/>
      <c r="B119" s="35"/>
      <c r="C119" s="35"/>
      <c r="D119" s="48"/>
      <c r="E119" s="35"/>
      <c r="F119" s="35"/>
      <c r="G119" s="35"/>
      <c r="H119" s="35"/>
      <c r="I119" s="36"/>
      <c r="J119" s="37"/>
      <c r="K119" s="37"/>
      <c r="L119" s="44"/>
      <c r="M119" s="44"/>
      <c r="N119" s="44"/>
      <c r="O119" s="44"/>
      <c r="P119" s="44"/>
    </row>
    <row r="120" spans="1:16" s="17" customFormat="1" ht="81.75" customHeight="1" x14ac:dyDescent="0.2">
      <c r="A120" s="16"/>
      <c r="B120" s="21"/>
      <c r="C120" s="34" t="s">
        <v>21</v>
      </c>
      <c r="D120" s="39">
        <v>290</v>
      </c>
      <c r="E120" s="34"/>
      <c r="F120" s="39"/>
      <c r="G120" s="39"/>
      <c r="H120" s="40">
        <v>7.75</v>
      </c>
      <c r="I120" s="40">
        <v>9.3000000000000007</v>
      </c>
      <c r="J120" s="38">
        <f>H120*$L$1</f>
        <v>461.73104999999998</v>
      </c>
      <c r="K120" s="38">
        <f>I120*$L$1</f>
        <v>554.07726000000002</v>
      </c>
      <c r="L120" s="94">
        <f>J120*(1-$L$4)</f>
        <v>346.29828750000001</v>
      </c>
      <c r="M120" s="94">
        <f>J120*(1-$M$4)</f>
        <v>300.12518249999999</v>
      </c>
      <c r="N120" s="94">
        <f>J120*(1-$M$4)</f>
        <v>300.12518249999999</v>
      </c>
      <c r="O120" s="106" t="s">
        <v>313</v>
      </c>
      <c r="P120" s="100"/>
    </row>
    <row r="121" spans="1:16" s="33" customFormat="1" ht="13.5" customHeight="1" x14ac:dyDescent="0.2">
      <c r="A121" s="32"/>
      <c r="B121" s="35"/>
      <c r="C121" s="35"/>
      <c r="D121" s="48"/>
      <c r="E121" s="35"/>
      <c r="F121" s="35"/>
      <c r="G121" s="35"/>
      <c r="H121" s="35"/>
      <c r="I121" s="36"/>
      <c r="J121" s="37"/>
      <c r="K121" s="37"/>
      <c r="L121" s="44"/>
      <c r="M121" s="44"/>
      <c r="N121" s="44"/>
      <c r="O121" s="44"/>
      <c r="P121" s="44"/>
    </row>
    <row r="122" spans="1:16" s="17" customFormat="1" ht="81.75" customHeight="1" x14ac:dyDescent="0.2">
      <c r="A122" s="16"/>
      <c r="B122" s="21"/>
      <c r="C122" s="34" t="s">
        <v>22</v>
      </c>
      <c r="D122" s="39">
        <v>290</v>
      </c>
      <c r="E122" s="34"/>
      <c r="F122" s="39"/>
      <c r="G122" s="39"/>
      <c r="H122" s="40">
        <v>7.75</v>
      </c>
      <c r="I122" s="40">
        <v>9.3000000000000007</v>
      </c>
      <c r="J122" s="38">
        <f>H122*$L$1</f>
        <v>461.73104999999998</v>
      </c>
      <c r="K122" s="38">
        <f>I122*$L$1</f>
        <v>554.07726000000002</v>
      </c>
      <c r="L122" s="94">
        <f>J122*(1-$L$4)</f>
        <v>346.29828750000001</v>
      </c>
      <c r="M122" s="94">
        <f>J122*(1-$M$4)</f>
        <v>300.12518249999999</v>
      </c>
      <c r="N122" s="94">
        <f>J122*(1-$M$4)</f>
        <v>300.12518249999999</v>
      </c>
      <c r="O122" s="106" t="s">
        <v>314</v>
      </c>
      <c r="P122" s="100"/>
    </row>
    <row r="123" spans="1:16" s="33" customFormat="1" ht="13.5" customHeight="1" x14ac:dyDescent="0.2">
      <c r="A123" s="32"/>
      <c r="B123" s="35"/>
      <c r="C123" s="35"/>
      <c r="D123" s="48"/>
      <c r="E123" s="35"/>
      <c r="F123" s="35"/>
      <c r="G123" s="35"/>
      <c r="H123" s="35"/>
      <c r="I123" s="36"/>
      <c r="J123" s="37"/>
      <c r="K123" s="37"/>
      <c r="L123" s="44"/>
      <c r="M123" s="44"/>
      <c r="N123" s="44"/>
      <c r="O123" s="44"/>
      <c r="P123" s="44"/>
    </row>
    <row r="124" spans="1:16" s="17" customFormat="1" ht="81.75" customHeight="1" x14ac:dyDescent="0.2">
      <c r="A124" s="16"/>
      <c r="B124" s="21"/>
      <c r="C124" s="34" t="s">
        <v>23</v>
      </c>
      <c r="D124" s="39">
        <v>290</v>
      </c>
      <c r="E124" s="34"/>
      <c r="F124" s="39"/>
      <c r="G124" s="39"/>
      <c r="H124" s="40">
        <v>7.75</v>
      </c>
      <c r="I124" s="40">
        <v>9.3000000000000007</v>
      </c>
      <c r="J124" s="38">
        <f>H124*$L$1</f>
        <v>461.73104999999998</v>
      </c>
      <c r="K124" s="38">
        <f>I124*$L$1</f>
        <v>554.07726000000002</v>
      </c>
      <c r="L124" s="94">
        <f>J124*(1-$L$4)</f>
        <v>346.29828750000001</v>
      </c>
      <c r="M124" s="94">
        <f>J124*(1-$M$4)</f>
        <v>300.12518249999999</v>
      </c>
      <c r="N124" s="94">
        <f>J124*(1-$M$4)</f>
        <v>300.12518249999999</v>
      </c>
      <c r="O124" s="106" t="s">
        <v>312</v>
      </c>
      <c r="P124" s="100"/>
    </row>
    <row r="125" spans="1:16" s="33" customFormat="1" ht="13.5" customHeight="1" x14ac:dyDescent="0.2">
      <c r="A125" s="32"/>
      <c r="B125" s="35"/>
      <c r="C125" s="35"/>
      <c r="D125" s="48"/>
      <c r="E125" s="35"/>
      <c r="F125" s="35"/>
      <c r="G125" s="35"/>
      <c r="H125" s="35"/>
      <c r="I125" s="36"/>
      <c r="J125" s="37"/>
      <c r="K125" s="37"/>
      <c r="L125" s="44"/>
      <c r="M125" s="44"/>
      <c r="N125" s="44"/>
      <c r="O125" s="44"/>
      <c r="P125" s="44"/>
    </row>
    <row r="126" spans="1:16" s="17" customFormat="1" ht="81.75" customHeight="1" x14ac:dyDescent="0.2">
      <c r="A126" s="16"/>
      <c r="B126" s="21"/>
      <c r="C126" s="34" t="s">
        <v>24</v>
      </c>
      <c r="D126" s="39">
        <v>290</v>
      </c>
      <c r="E126" s="34"/>
      <c r="F126" s="39"/>
      <c r="G126" s="39"/>
      <c r="H126" s="40">
        <v>7.75</v>
      </c>
      <c r="I126" s="40">
        <v>9.3000000000000007</v>
      </c>
      <c r="J126" s="38">
        <f>H126*$L$1</f>
        <v>461.73104999999998</v>
      </c>
      <c r="K126" s="38">
        <f>I126*$L$1</f>
        <v>554.07726000000002</v>
      </c>
      <c r="L126" s="94">
        <f>J126*(1-$L$4)</f>
        <v>346.29828750000001</v>
      </c>
      <c r="M126" s="94">
        <f>J126*(1-$M$4)</f>
        <v>300.12518249999999</v>
      </c>
      <c r="N126" s="94">
        <f>J126*(1-$M$4)</f>
        <v>300.12518249999999</v>
      </c>
      <c r="O126" s="106" t="s">
        <v>315</v>
      </c>
      <c r="P126" s="100"/>
    </row>
    <row r="127" spans="1:16" s="33" customFormat="1" ht="13.5" customHeight="1" x14ac:dyDescent="0.2">
      <c r="A127" s="32"/>
      <c r="B127" s="35"/>
      <c r="C127" s="35"/>
      <c r="D127" s="48"/>
      <c r="E127" s="35"/>
      <c r="F127" s="35"/>
      <c r="G127" s="35"/>
      <c r="H127" s="35"/>
      <c r="I127" s="36"/>
      <c r="J127" s="37"/>
      <c r="K127" s="37"/>
      <c r="L127" s="44"/>
      <c r="M127" s="44"/>
      <c r="N127" s="44"/>
      <c r="O127" s="44"/>
      <c r="P127" s="44"/>
    </row>
    <row r="128" spans="1:16" s="17" customFormat="1" ht="81.75" customHeight="1" x14ac:dyDescent="0.2">
      <c r="A128" s="16"/>
      <c r="B128" s="21"/>
      <c r="C128" s="34" t="s">
        <v>25</v>
      </c>
      <c r="D128" s="39">
        <v>290</v>
      </c>
      <c r="E128" s="34"/>
      <c r="F128" s="39"/>
      <c r="G128" s="39"/>
      <c r="H128" s="40">
        <v>7.75</v>
      </c>
      <c r="I128" s="40">
        <v>9.3000000000000007</v>
      </c>
      <c r="J128" s="38">
        <f>H128*$L$1</f>
        <v>461.73104999999998</v>
      </c>
      <c r="K128" s="38">
        <f>I128*$L$1</f>
        <v>554.07726000000002</v>
      </c>
      <c r="L128" s="94">
        <f>J128*(1-$L$4)</f>
        <v>346.29828750000001</v>
      </c>
      <c r="M128" s="94">
        <f>J128*(1-$M$4)</f>
        <v>300.12518249999999</v>
      </c>
      <c r="N128" s="94">
        <f>J128*(1-$M$4)</f>
        <v>300.12518249999999</v>
      </c>
      <c r="O128" s="106" t="s">
        <v>316</v>
      </c>
      <c r="P128" s="100"/>
    </row>
    <row r="129" spans="1:18" s="33" customFormat="1" ht="13.5" customHeight="1" x14ac:dyDescent="0.2">
      <c r="A129" s="32"/>
      <c r="B129" s="35"/>
      <c r="C129" s="35"/>
      <c r="D129" s="48"/>
      <c r="E129" s="35"/>
      <c r="F129" s="35"/>
      <c r="G129" s="35"/>
      <c r="H129" s="35"/>
      <c r="I129" s="36"/>
      <c r="J129" s="37"/>
      <c r="K129" s="37"/>
      <c r="L129" s="44"/>
      <c r="M129" s="44"/>
      <c r="N129" s="44"/>
      <c r="O129" s="44"/>
      <c r="P129" s="44"/>
    </row>
    <row r="130" spans="1:18" s="17" customFormat="1" x14ac:dyDescent="0.2">
      <c r="A130" s="16"/>
      <c r="B130" s="23"/>
      <c r="C130" s="51" t="s">
        <v>37</v>
      </c>
      <c r="D130" s="24"/>
      <c r="E130" s="31"/>
      <c r="F130" s="23"/>
      <c r="G130" s="24"/>
      <c r="H130" s="31"/>
      <c r="I130" s="41"/>
      <c r="J130" s="46"/>
      <c r="K130" s="42"/>
      <c r="L130" s="41"/>
      <c r="M130" s="41"/>
      <c r="N130" s="41"/>
      <c r="O130" s="98"/>
      <c r="P130" s="98"/>
    </row>
    <row r="131" spans="1:18" s="33" customFormat="1" ht="13.5" customHeight="1" x14ac:dyDescent="0.2">
      <c r="A131" s="32"/>
      <c r="B131" s="35"/>
      <c r="C131" s="35"/>
      <c r="D131" s="48"/>
      <c r="E131" s="35"/>
      <c r="F131" s="35"/>
      <c r="G131" s="35"/>
      <c r="H131" s="35"/>
      <c r="I131" s="36"/>
      <c r="J131" s="37"/>
      <c r="K131" s="37"/>
      <c r="L131" s="44"/>
      <c r="M131" s="44"/>
      <c r="N131" s="44"/>
      <c r="O131" s="44"/>
      <c r="P131" s="44"/>
    </row>
    <row r="132" spans="1:18" s="17" customFormat="1" ht="81.75" customHeight="1" x14ac:dyDescent="0.2">
      <c r="A132" s="16"/>
      <c r="B132" s="21"/>
      <c r="C132" s="34" t="s">
        <v>36</v>
      </c>
      <c r="D132" s="39">
        <v>280</v>
      </c>
      <c r="E132" s="34"/>
      <c r="F132" s="39"/>
      <c r="G132" s="39"/>
      <c r="H132" s="40">
        <v>20</v>
      </c>
      <c r="I132" s="40">
        <v>24</v>
      </c>
      <c r="J132" s="38">
        <f>H132*$L$1</f>
        <v>1191.5639999999999</v>
      </c>
      <c r="K132" s="38">
        <f>I132*$L$1</f>
        <v>1429.8768</v>
      </c>
      <c r="L132" s="94">
        <f>J132*(1-$L$5)</f>
        <v>595.78199999999993</v>
      </c>
      <c r="M132" s="94">
        <f>J132*(1-$M$5)</f>
        <v>417.04739999999993</v>
      </c>
      <c r="N132" s="94">
        <f>J132*(1-$M$5)</f>
        <v>417.04739999999993</v>
      </c>
      <c r="O132" s="106" t="s">
        <v>318</v>
      </c>
      <c r="P132" s="100"/>
    </row>
    <row r="133" spans="1:18" s="33" customFormat="1" ht="13.5" customHeight="1" x14ac:dyDescent="0.2">
      <c r="A133" s="32"/>
      <c r="B133" s="35"/>
      <c r="C133" s="35"/>
      <c r="D133" s="48"/>
      <c r="E133" s="35"/>
      <c r="F133" s="35"/>
      <c r="G133" s="35"/>
      <c r="H133" s="35"/>
      <c r="I133" s="36"/>
      <c r="J133" s="37"/>
      <c r="K133" s="37"/>
      <c r="L133" s="44"/>
      <c r="M133" s="44"/>
      <c r="N133" s="44"/>
      <c r="O133" s="44"/>
      <c r="P133" s="44"/>
      <c r="R133" s="17"/>
    </row>
    <row r="134" spans="1:18" s="17" customFormat="1" ht="81.75" customHeight="1" x14ac:dyDescent="0.2">
      <c r="A134" s="16"/>
      <c r="B134" s="21"/>
      <c r="C134" s="34" t="s">
        <v>38</v>
      </c>
      <c r="D134" s="39">
        <v>280</v>
      </c>
      <c r="E134" s="34"/>
      <c r="F134" s="39"/>
      <c r="G134" s="39"/>
      <c r="H134" s="40">
        <v>20</v>
      </c>
      <c r="I134" s="40">
        <v>24</v>
      </c>
      <c r="J134" s="38">
        <f>H134*$L$1</f>
        <v>1191.5639999999999</v>
      </c>
      <c r="K134" s="38">
        <f>I134*$L$1</f>
        <v>1429.8768</v>
      </c>
      <c r="L134" s="94">
        <f>J134*(1-$L$5)</f>
        <v>595.78199999999993</v>
      </c>
      <c r="M134" s="94">
        <f>J134*(1-$M$5)</f>
        <v>417.04739999999993</v>
      </c>
      <c r="N134" s="94">
        <f>J134*(1-$M$5)</f>
        <v>417.04739999999993</v>
      </c>
      <c r="O134" s="106" t="s">
        <v>317</v>
      </c>
      <c r="P134" s="100"/>
    </row>
    <row r="135" spans="1:18" s="33" customFormat="1" ht="13.5" customHeight="1" x14ac:dyDescent="0.2">
      <c r="A135" s="32"/>
      <c r="B135" s="35"/>
      <c r="C135" s="35"/>
      <c r="D135" s="48"/>
      <c r="E135" s="35"/>
      <c r="F135" s="35"/>
      <c r="G135" s="35"/>
      <c r="H135" s="35"/>
      <c r="I135" s="36"/>
      <c r="J135" s="37"/>
      <c r="K135" s="37"/>
      <c r="L135" s="44"/>
      <c r="M135" s="44"/>
      <c r="N135" s="44"/>
      <c r="O135" s="44"/>
      <c r="P135" s="44"/>
    </row>
    <row r="136" spans="1:18" s="17" customFormat="1" ht="81.75" customHeight="1" x14ac:dyDescent="0.2">
      <c r="A136" s="16"/>
      <c r="B136" s="21"/>
      <c r="C136" s="34" t="s">
        <v>39</v>
      </c>
      <c r="D136" s="39">
        <v>280</v>
      </c>
      <c r="E136" s="34"/>
      <c r="F136" s="39"/>
      <c r="G136" s="39"/>
      <c r="H136" s="40">
        <v>20</v>
      </c>
      <c r="I136" s="40">
        <v>24</v>
      </c>
      <c r="J136" s="38">
        <f>H136*$L$1</f>
        <v>1191.5639999999999</v>
      </c>
      <c r="K136" s="38">
        <f>I136*$L$1</f>
        <v>1429.8768</v>
      </c>
      <c r="L136" s="94">
        <f>J136*(1-$L$5)</f>
        <v>595.78199999999993</v>
      </c>
      <c r="M136" s="94">
        <f>J136*(1-$M$5)</f>
        <v>417.04739999999993</v>
      </c>
      <c r="N136" s="94">
        <f>J136*(1-$M$5)</f>
        <v>417.04739999999993</v>
      </c>
      <c r="O136" s="106" t="s">
        <v>319</v>
      </c>
      <c r="P136" s="100"/>
    </row>
    <row r="137" spans="1:18" s="33" customFormat="1" ht="13.5" customHeight="1" x14ac:dyDescent="0.2">
      <c r="A137" s="32"/>
      <c r="B137" s="35"/>
      <c r="C137" s="35"/>
      <c r="D137" s="48"/>
      <c r="E137" s="35"/>
      <c r="F137" s="35"/>
      <c r="G137" s="35"/>
      <c r="H137" s="35"/>
      <c r="I137" s="36"/>
      <c r="J137" s="37"/>
      <c r="K137" s="37"/>
      <c r="L137" s="44"/>
      <c r="M137" s="44"/>
      <c r="N137" s="44"/>
      <c r="O137" s="44"/>
      <c r="P137" s="44"/>
      <c r="R137" s="17"/>
    </row>
    <row r="138" spans="1:18" s="17" customFormat="1" ht="63" x14ac:dyDescent="0.2">
      <c r="A138" s="16"/>
      <c r="B138" s="23"/>
      <c r="C138" s="51" t="s">
        <v>77</v>
      </c>
      <c r="D138" s="24"/>
      <c r="E138" s="31"/>
      <c r="F138" s="23"/>
      <c r="G138" s="24"/>
      <c r="H138" s="31"/>
      <c r="I138" s="41"/>
      <c r="J138" s="46"/>
      <c r="K138" s="42"/>
      <c r="L138" s="41"/>
      <c r="M138" s="41"/>
      <c r="N138" s="41"/>
      <c r="O138" s="98"/>
      <c r="P138" s="98"/>
    </row>
    <row r="139" spans="1:18" s="33" customFormat="1" ht="13.5" customHeight="1" x14ac:dyDescent="0.2">
      <c r="A139" s="32"/>
      <c r="B139" s="35"/>
      <c r="C139" s="35"/>
      <c r="D139" s="48"/>
      <c r="E139" s="35"/>
      <c r="F139" s="35"/>
      <c r="G139" s="35"/>
      <c r="H139" s="35"/>
      <c r="I139" s="36"/>
      <c r="J139" s="37"/>
      <c r="K139" s="37"/>
      <c r="L139" s="44"/>
      <c r="M139" s="44"/>
      <c r="N139" s="44"/>
      <c r="O139" s="44"/>
      <c r="P139" s="44"/>
    </row>
    <row r="140" spans="1:18" s="17" customFormat="1" ht="81.75" customHeight="1" x14ac:dyDescent="0.2">
      <c r="A140" s="16"/>
      <c r="B140" s="21"/>
      <c r="C140" s="34" t="s">
        <v>72</v>
      </c>
      <c r="D140" s="39">
        <v>280</v>
      </c>
      <c r="E140" s="34"/>
      <c r="F140" s="39"/>
      <c r="G140" s="39"/>
      <c r="H140" s="40">
        <v>12</v>
      </c>
      <c r="I140" s="40">
        <v>14.4</v>
      </c>
      <c r="J140" s="38">
        <f>H140*$L$1</f>
        <v>714.9384</v>
      </c>
      <c r="K140" s="38">
        <f>I140*$L$1</f>
        <v>857.92607999999996</v>
      </c>
      <c r="L140" s="94">
        <f>J140*(1-$L$5)</f>
        <v>357.4692</v>
      </c>
      <c r="M140" s="94">
        <f>J140*(1-$M$5)</f>
        <v>250.22843999999998</v>
      </c>
      <c r="N140" s="94">
        <f>J140*(1-$M$5)</f>
        <v>250.22843999999998</v>
      </c>
      <c r="O140" s="106" t="s">
        <v>320</v>
      </c>
      <c r="P140" s="100"/>
    </row>
    <row r="141" spans="1:18" s="33" customFormat="1" ht="13.5" customHeight="1" x14ac:dyDescent="0.2">
      <c r="A141" s="32"/>
      <c r="B141" s="35"/>
      <c r="C141" s="35"/>
      <c r="D141" s="48"/>
      <c r="E141" s="35"/>
      <c r="F141" s="35"/>
      <c r="G141" s="35"/>
      <c r="H141" s="35"/>
      <c r="I141" s="36"/>
      <c r="J141" s="37"/>
      <c r="K141" s="37"/>
      <c r="L141" s="44"/>
      <c r="M141" s="44"/>
      <c r="N141" s="44"/>
      <c r="O141" s="44"/>
      <c r="P141" s="44"/>
    </row>
    <row r="142" spans="1:18" s="17" customFormat="1" ht="81.75" customHeight="1" x14ac:dyDescent="0.2">
      <c r="A142" s="16"/>
      <c r="B142" s="21"/>
      <c r="C142" s="34" t="s">
        <v>73</v>
      </c>
      <c r="D142" s="39">
        <v>280</v>
      </c>
      <c r="E142" s="34"/>
      <c r="F142" s="39"/>
      <c r="G142" s="39"/>
      <c r="H142" s="40">
        <v>12</v>
      </c>
      <c r="I142" s="40">
        <v>14.4</v>
      </c>
      <c r="J142" s="38">
        <f>H142*$L$1</f>
        <v>714.9384</v>
      </c>
      <c r="K142" s="38">
        <f>I142*$L$1</f>
        <v>857.92607999999996</v>
      </c>
      <c r="L142" s="94">
        <f>J142*(1-$L$5)</f>
        <v>357.4692</v>
      </c>
      <c r="M142" s="94">
        <f>J142*(1-$M$5)</f>
        <v>250.22843999999998</v>
      </c>
      <c r="N142" s="94">
        <f>J142*(1-$M$5)</f>
        <v>250.22843999999998</v>
      </c>
      <c r="O142" s="106" t="s">
        <v>321</v>
      </c>
      <c r="P142" s="100"/>
    </row>
    <row r="143" spans="1:18" s="33" customFormat="1" ht="13.5" customHeight="1" x14ac:dyDescent="0.2">
      <c r="A143" s="32"/>
      <c r="B143" s="35"/>
      <c r="C143" s="35"/>
      <c r="D143" s="48"/>
      <c r="E143" s="35"/>
      <c r="F143" s="35"/>
      <c r="G143" s="35"/>
      <c r="H143" s="35"/>
      <c r="I143" s="36"/>
      <c r="J143" s="37"/>
      <c r="K143" s="37"/>
      <c r="L143" s="44"/>
      <c r="M143" s="44"/>
      <c r="N143" s="44"/>
      <c r="O143" s="44"/>
      <c r="P143" s="44"/>
    </row>
    <row r="144" spans="1:18" s="17" customFormat="1" ht="81.75" customHeight="1" x14ac:dyDescent="0.2">
      <c r="A144" s="16"/>
      <c r="B144" s="21"/>
      <c r="C144" s="34" t="s">
        <v>74</v>
      </c>
      <c r="D144" s="39">
        <v>280</v>
      </c>
      <c r="E144" s="34"/>
      <c r="F144" s="39"/>
      <c r="G144" s="39"/>
      <c r="H144" s="40">
        <v>12</v>
      </c>
      <c r="I144" s="40">
        <v>14.4</v>
      </c>
      <c r="J144" s="38">
        <f>H144*$L$1</f>
        <v>714.9384</v>
      </c>
      <c r="K144" s="38">
        <f>I144*$L$1</f>
        <v>857.92607999999996</v>
      </c>
      <c r="L144" s="94">
        <f>J144*(1-$L$5)</f>
        <v>357.4692</v>
      </c>
      <c r="M144" s="94">
        <f>J144*(1-$M$5)</f>
        <v>250.22843999999998</v>
      </c>
      <c r="N144" s="94">
        <f>J144*(1-$M$5)</f>
        <v>250.22843999999998</v>
      </c>
      <c r="O144" s="106" t="s">
        <v>322</v>
      </c>
      <c r="P144" s="100"/>
    </row>
    <row r="145" spans="1:16" s="33" customFormat="1" ht="13.5" customHeight="1" x14ac:dyDescent="0.2">
      <c r="A145" s="32"/>
      <c r="B145" s="35"/>
      <c r="C145" s="35"/>
      <c r="D145" s="48"/>
      <c r="E145" s="35"/>
      <c r="F145" s="35"/>
      <c r="G145" s="35"/>
      <c r="H145" s="35"/>
      <c r="I145" s="36"/>
      <c r="J145" s="37"/>
      <c r="K145" s="37"/>
      <c r="L145" s="44"/>
      <c r="M145" s="44"/>
      <c r="N145" s="44"/>
      <c r="O145" s="44"/>
      <c r="P145" s="44"/>
    </row>
    <row r="146" spans="1:16" s="17" customFormat="1" ht="81.75" customHeight="1" x14ac:dyDescent="0.2">
      <c r="A146" s="16"/>
      <c r="B146" s="21"/>
      <c r="C146" s="34" t="s">
        <v>75</v>
      </c>
      <c r="D146" s="39">
        <v>280</v>
      </c>
      <c r="E146" s="34"/>
      <c r="F146" s="39"/>
      <c r="G146" s="39"/>
      <c r="H146" s="40">
        <v>12</v>
      </c>
      <c r="I146" s="40">
        <v>14.4</v>
      </c>
      <c r="J146" s="38">
        <f>H146*$L$1</f>
        <v>714.9384</v>
      </c>
      <c r="K146" s="38">
        <f>I146*$L$1</f>
        <v>857.92607999999996</v>
      </c>
      <c r="L146" s="94">
        <f>J146*(1-$L$5)</f>
        <v>357.4692</v>
      </c>
      <c r="M146" s="94">
        <f>J146*(1-$M$5)</f>
        <v>250.22843999999998</v>
      </c>
      <c r="N146" s="94">
        <f>J146*(1-$M$5)</f>
        <v>250.22843999999998</v>
      </c>
      <c r="O146" s="106" t="s">
        <v>323</v>
      </c>
      <c r="P146" s="100"/>
    </row>
    <row r="147" spans="1:16" s="33" customFormat="1" ht="13.5" customHeight="1" x14ac:dyDescent="0.2">
      <c r="A147" s="32"/>
      <c r="B147" s="35"/>
      <c r="C147" s="35"/>
      <c r="D147" s="48"/>
      <c r="E147" s="35"/>
      <c r="F147" s="35"/>
      <c r="G147" s="35"/>
      <c r="H147" s="35"/>
      <c r="I147" s="36"/>
      <c r="J147" s="37"/>
      <c r="K147" s="37"/>
      <c r="L147" s="44"/>
      <c r="M147" s="44"/>
      <c r="N147" s="44"/>
      <c r="O147" s="44"/>
      <c r="P147" s="44"/>
    </row>
    <row r="148" spans="1:16" s="17" customFormat="1" ht="81.75" customHeight="1" x14ac:dyDescent="0.2">
      <c r="A148" s="16"/>
      <c r="B148" s="21"/>
      <c r="C148" s="34" t="s">
        <v>76</v>
      </c>
      <c r="D148" s="39">
        <v>280</v>
      </c>
      <c r="E148" s="34"/>
      <c r="F148" s="39"/>
      <c r="G148" s="39"/>
      <c r="H148" s="40">
        <v>12</v>
      </c>
      <c r="I148" s="40">
        <v>14.4</v>
      </c>
      <c r="J148" s="38">
        <f>H148*$L$1</f>
        <v>714.9384</v>
      </c>
      <c r="K148" s="38">
        <f>I148*$L$1</f>
        <v>857.92607999999996</v>
      </c>
      <c r="L148" s="94">
        <f>J148*(1-$L$5)</f>
        <v>357.4692</v>
      </c>
      <c r="M148" s="94">
        <f>J148*(1-$M$5)</f>
        <v>250.22843999999998</v>
      </c>
      <c r="N148" s="94">
        <f>J148*(1-$M$5)</f>
        <v>250.22843999999998</v>
      </c>
      <c r="O148" s="106" t="s">
        <v>324</v>
      </c>
      <c r="P148" s="100"/>
    </row>
    <row r="149" spans="1:16" s="33" customFormat="1" ht="13.5" customHeight="1" x14ac:dyDescent="0.2">
      <c r="A149" s="32"/>
      <c r="B149" s="35"/>
      <c r="C149" s="35"/>
      <c r="D149" s="48"/>
      <c r="E149" s="35"/>
      <c r="F149" s="35"/>
      <c r="G149" s="35"/>
      <c r="H149" s="35"/>
      <c r="I149" s="36"/>
      <c r="J149" s="37"/>
      <c r="K149" s="37"/>
      <c r="L149" s="44"/>
      <c r="M149" s="44"/>
      <c r="N149" s="44"/>
      <c r="O149" s="44"/>
      <c r="P149" s="44"/>
    </row>
    <row r="150" spans="1:16" s="17" customFormat="1" ht="31.5" x14ac:dyDescent="0.2">
      <c r="A150" s="16"/>
      <c r="B150" s="52"/>
      <c r="C150" s="53" t="s">
        <v>168</v>
      </c>
      <c r="D150" s="22"/>
      <c r="E150" s="22"/>
      <c r="F150" s="23"/>
      <c r="G150" s="24"/>
      <c r="H150" s="31"/>
      <c r="I150" s="41"/>
      <c r="J150" s="46"/>
      <c r="K150" s="42"/>
      <c r="L150" s="41"/>
      <c r="M150" s="41"/>
      <c r="N150" s="41"/>
      <c r="O150" s="98"/>
      <c r="P150" s="98"/>
    </row>
    <row r="151" spans="1:16" s="33" customFormat="1" ht="13.5" customHeight="1" x14ac:dyDescent="0.2">
      <c r="A151" s="32"/>
      <c r="B151" s="35"/>
      <c r="C151" s="35"/>
      <c r="D151" s="48"/>
      <c r="E151" s="35"/>
      <c r="F151" s="35"/>
      <c r="G151" s="35"/>
      <c r="H151" s="35"/>
      <c r="I151" s="36"/>
      <c r="J151" s="37"/>
      <c r="K151" s="37"/>
      <c r="L151" s="44"/>
      <c r="M151" s="44"/>
      <c r="N151" s="44"/>
      <c r="O151" s="44"/>
      <c r="P151" s="44"/>
    </row>
    <row r="152" spans="1:16" s="17" customFormat="1" ht="81.75" customHeight="1" x14ac:dyDescent="0.2">
      <c r="A152" s="16"/>
      <c r="B152" s="21"/>
      <c r="C152" s="34" t="s">
        <v>31</v>
      </c>
      <c r="D152" s="39">
        <v>280</v>
      </c>
      <c r="E152" s="34"/>
      <c r="F152" s="39"/>
      <c r="G152" s="39"/>
      <c r="H152" s="40">
        <v>12</v>
      </c>
      <c r="I152" s="40">
        <v>14.4</v>
      </c>
      <c r="J152" s="38">
        <f>H152*$L$1</f>
        <v>714.9384</v>
      </c>
      <c r="K152" s="38">
        <f>I152*$L$1</f>
        <v>857.92607999999996</v>
      </c>
      <c r="L152" s="94">
        <f>J152*(1-$L$5)</f>
        <v>357.4692</v>
      </c>
      <c r="M152" s="94">
        <f>J152*(1-$M$5)</f>
        <v>250.22843999999998</v>
      </c>
      <c r="N152" s="94">
        <f>J152*(1-$M$5)</f>
        <v>250.22843999999998</v>
      </c>
      <c r="O152" s="106" t="s">
        <v>325</v>
      </c>
      <c r="P152" s="100"/>
    </row>
    <row r="153" spans="1:16" s="33" customFormat="1" ht="13.5" customHeight="1" x14ac:dyDescent="0.2">
      <c r="A153" s="32"/>
      <c r="B153" s="35"/>
      <c r="C153" s="35"/>
      <c r="D153" s="48"/>
      <c r="E153" s="35"/>
      <c r="F153" s="35"/>
      <c r="G153" s="35"/>
      <c r="H153" s="35"/>
      <c r="I153" s="36"/>
      <c r="J153" s="37"/>
      <c r="K153" s="37"/>
      <c r="L153" s="44"/>
      <c r="M153" s="44"/>
      <c r="N153" s="44"/>
      <c r="O153" s="44"/>
      <c r="P153" s="44"/>
    </row>
    <row r="154" spans="1:16" s="17" customFormat="1" ht="81.75" customHeight="1" x14ac:dyDescent="0.2">
      <c r="A154" s="16"/>
      <c r="B154" s="21"/>
      <c r="C154" s="34" t="s">
        <v>32</v>
      </c>
      <c r="D154" s="39">
        <v>280</v>
      </c>
      <c r="E154" s="34"/>
      <c r="F154" s="39"/>
      <c r="G154" s="39"/>
      <c r="H154" s="40">
        <v>12</v>
      </c>
      <c r="I154" s="40">
        <v>14.4</v>
      </c>
      <c r="J154" s="38">
        <f>H154*$L$1</f>
        <v>714.9384</v>
      </c>
      <c r="K154" s="38">
        <f>I154*$L$1</f>
        <v>857.92607999999996</v>
      </c>
      <c r="L154" s="94">
        <f>J154*(1-$L$5)</f>
        <v>357.4692</v>
      </c>
      <c r="M154" s="94">
        <f>J154*(1-$M$5)</f>
        <v>250.22843999999998</v>
      </c>
      <c r="N154" s="94">
        <f>J154*(1-$M$5)</f>
        <v>250.22843999999998</v>
      </c>
      <c r="O154" s="106" t="s">
        <v>326</v>
      </c>
      <c r="P154" s="100"/>
    </row>
    <row r="155" spans="1:16" s="33" customFormat="1" ht="13.5" customHeight="1" x14ac:dyDescent="0.2">
      <c r="A155" s="32"/>
      <c r="B155" s="35"/>
      <c r="C155" s="35"/>
      <c r="D155" s="48"/>
      <c r="E155" s="35"/>
      <c r="F155" s="35"/>
      <c r="G155" s="35"/>
      <c r="H155" s="35"/>
      <c r="I155" s="36"/>
      <c r="J155" s="37"/>
      <c r="K155" s="37"/>
      <c r="L155" s="44"/>
      <c r="M155" s="44"/>
      <c r="N155" s="44"/>
      <c r="O155" s="44"/>
      <c r="P155" s="44"/>
    </row>
    <row r="156" spans="1:16" s="17" customFormat="1" ht="81.75" customHeight="1" x14ac:dyDescent="0.2">
      <c r="A156" s="16"/>
      <c r="B156" s="21"/>
      <c r="C156" s="34" t="s">
        <v>30</v>
      </c>
      <c r="D156" s="39">
        <v>280</v>
      </c>
      <c r="E156" s="34"/>
      <c r="F156" s="39"/>
      <c r="G156" s="39"/>
      <c r="H156" s="40">
        <v>12</v>
      </c>
      <c r="I156" s="40">
        <v>14.4</v>
      </c>
      <c r="J156" s="38">
        <f>H156*$L$1</f>
        <v>714.9384</v>
      </c>
      <c r="K156" s="38">
        <f>I156*$L$1</f>
        <v>857.92607999999996</v>
      </c>
      <c r="L156" s="94">
        <f>J156*(1-$L$5)</f>
        <v>357.4692</v>
      </c>
      <c r="M156" s="94">
        <f>J156*(1-$M$5)</f>
        <v>250.22843999999998</v>
      </c>
      <c r="N156" s="94">
        <f>J156*(1-$M$5)</f>
        <v>250.22843999999998</v>
      </c>
      <c r="O156" s="106" t="s">
        <v>327</v>
      </c>
      <c r="P156" s="100"/>
    </row>
    <row r="157" spans="1:16" s="33" customFormat="1" ht="13.5" customHeight="1" x14ac:dyDescent="0.2">
      <c r="A157" s="32"/>
      <c r="B157" s="35"/>
      <c r="C157" s="35"/>
      <c r="D157" s="48"/>
      <c r="E157" s="35"/>
      <c r="F157" s="35"/>
      <c r="G157" s="35"/>
      <c r="H157" s="35"/>
      <c r="I157" s="36"/>
      <c r="J157" s="37"/>
      <c r="K157" s="37"/>
      <c r="L157" s="44"/>
      <c r="M157" s="44"/>
      <c r="N157" s="44"/>
      <c r="O157" s="44"/>
      <c r="P157" s="44"/>
    </row>
    <row r="158" spans="1:16" s="17" customFormat="1" ht="81.75" customHeight="1" x14ac:dyDescent="0.2">
      <c r="A158" s="16"/>
      <c r="B158" s="21"/>
      <c r="C158" s="34" t="s">
        <v>33</v>
      </c>
      <c r="D158" s="39">
        <v>280</v>
      </c>
      <c r="E158" s="34"/>
      <c r="F158" s="39"/>
      <c r="G158" s="39"/>
      <c r="H158" s="40">
        <v>12</v>
      </c>
      <c r="I158" s="40">
        <v>14.4</v>
      </c>
      <c r="J158" s="38">
        <f>H158*$L$1</f>
        <v>714.9384</v>
      </c>
      <c r="K158" s="38">
        <f>I158*$L$1</f>
        <v>857.92607999999996</v>
      </c>
      <c r="L158" s="94">
        <f>J158*(1-$L$5)</f>
        <v>357.4692</v>
      </c>
      <c r="M158" s="94">
        <f>J158*(1-$M$5)</f>
        <v>250.22843999999998</v>
      </c>
      <c r="N158" s="94">
        <f>J158*(1-$M$5)</f>
        <v>250.22843999999998</v>
      </c>
      <c r="O158" s="106" t="s">
        <v>328</v>
      </c>
      <c r="P158" s="100"/>
    </row>
    <row r="159" spans="1:16" s="33" customFormat="1" ht="13.5" customHeight="1" x14ac:dyDescent="0.2">
      <c r="A159" s="32"/>
      <c r="B159" s="35"/>
      <c r="C159" s="35"/>
      <c r="D159" s="48"/>
      <c r="E159" s="35"/>
      <c r="F159" s="35"/>
      <c r="G159" s="35"/>
      <c r="H159" s="35"/>
      <c r="I159" s="36"/>
      <c r="J159" s="37"/>
      <c r="K159" s="37"/>
      <c r="L159" s="44"/>
      <c r="M159" s="44"/>
      <c r="N159" s="44"/>
      <c r="O159" s="44"/>
      <c r="P159" s="44"/>
    </row>
    <row r="160" spans="1:16" s="17" customFormat="1" ht="81.75" customHeight="1" x14ac:dyDescent="0.2">
      <c r="A160" s="16"/>
      <c r="B160" s="21"/>
      <c r="C160" s="34" t="s">
        <v>34</v>
      </c>
      <c r="D160" s="39">
        <v>280</v>
      </c>
      <c r="E160" s="34"/>
      <c r="F160" s="39"/>
      <c r="G160" s="39"/>
      <c r="H160" s="40">
        <v>12</v>
      </c>
      <c r="I160" s="40">
        <v>14.4</v>
      </c>
      <c r="J160" s="38">
        <f>H160*$L$1</f>
        <v>714.9384</v>
      </c>
      <c r="K160" s="38">
        <f>I160*$L$1</f>
        <v>857.92607999999996</v>
      </c>
      <c r="L160" s="94">
        <f>J160*(1-$L$5)</f>
        <v>357.4692</v>
      </c>
      <c r="M160" s="94">
        <f>J160*(1-$M$5)</f>
        <v>250.22843999999998</v>
      </c>
      <c r="N160" s="94">
        <f>J160*(1-$M$5)</f>
        <v>250.22843999999998</v>
      </c>
      <c r="O160" s="106" t="s">
        <v>329</v>
      </c>
      <c r="P160" s="100"/>
    </row>
    <row r="161" spans="1:18" s="33" customFormat="1" ht="13.5" customHeight="1" x14ac:dyDescent="0.2">
      <c r="A161" s="32"/>
      <c r="B161" s="35"/>
      <c r="C161" s="35"/>
      <c r="D161" s="48"/>
      <c r="E161" s="35"/>
      <c r="F161" s="35"/>
      <c r="G161" s="35"/>
      <c r="H161" s="35"/>
      <c r="I161" s="36"/>
      <c r="J161" s="37"/>
      <c r="K161" s="37"/>
      <c r="L161" s="44"/>
      <c r="M161" s="44"/>
      <c r="N161" s="44"/>
      <c r="O161" s="44"/>
      <c r="P161" s="44"/>
    </row>
    <row r="162" spans="1:18" s="17" customFormat="1" ht="81.75" customHeight="1" x14ac:dyDescent="0.2">
      <c r="A162" s="16"/>
      <c r="B162" s="21"/>
      <c r="C162" s="34" t="s">
        <v>35</v>
      </c>
      <c r="D162" s="39">
        <v>280</v>
      </c>
      <c r="E162" s="34"/>
      <c r="F162" s="39"/>
      <c r="G162" s="39"/>
      <c r="H162" s="40">
        <v>6</v>
      </c>
      <c r="I162" s="40">
        <v>7.2</v>
      </c>
      <c r="J162" s="38">
        <f>H162*$L$1</f>
        <v>357.4692</v>
      </c>
      <c r="K162" s="38">
        <f>I162*$L$1</f>
        <v>428.96303999999998</v>
      </c>
      <c r="L162" s="94">
        <f>J162*(1-$N$4)</f>
        <v>214.48151999999999</v>
      </c>
      <c r="M162" s="94">
        <f>J162*(1-$L$5)</f>
        <v>178.7346</v>
      </c>
      <c r="N162" s="94">
        <f>J162*(1-$L$5)</f>
        <v>178.7346</v>
      </c>
      <c r="O162" s="106" t="s">
        <v>330</v>
      </c>
      <c r="P162" s="100"/>
    </row>
    <row r="163" spans="1:18" s="33" customFormat="1" ht="13.5" customHeight="1" x14ac:dyDescent="0.2">
      <c r="A163" s="32"/>
      <c r="B163" s="35"/>
      <c r="C163" s="35"/>
      <c r="D163" s="48"/>
      <c r="E163" s="35"/>
      <c r="F163" s="35"/>
      <c r="G163" s="35"/>
      <c r="H163" s="35"/>
      <c r="I163" s="36"/>
      <c r="J163" s="37"/>
      <c r="K163" s="37"/>
      <c r="L163" s="44"/>
      <c r="M163" s="44"/>
      <c r="N163" s="44"/>
      <c r="O163" s="44"/>
      <c r="P163" s="44"/>
    </row>
    <row r="164" spans="1:18" s="17" customFormat="1" ht="31.5" x14ac:dyDescent="0.2">
      <c r="A164" s="16"/>
      <c r="B164" s="52"/>
      <c r="C164" s="53" t="s">
        <v>78</v>
      </c>
      <c r="D164" s="22"/>
      <c r="E164" s="22"/>
      <c r="F164" s="23"/>
      <c r="G164" s="24"/>
      <c r="H164" s="31"/>
      <c r="I164" s="41"/>
      <c r="J164" s="46"/>
      <c r="K164" s="42"/>
      <c r="L164" s="41"/>
      <c r="M164" s="41"/>
      <c r="N164" s="41"/>
      <c r="O164" s="98"/>
      <c r="P164" s="98"/>
    </row>
    <row r="165" spans="1:18" s="33" customFormat="1" ht="13.5" customHeight="1" x14ac:dyDescent="0.2">
      <c r="A165" s="32"/>
      <c r="B165" s="35"/>
      <c r="C165" s="35"/>
      <c r="D165" s="48"/>
      <c r="E165" s="35"/>
      <c r="F165" s="35"/>
      <c r="G165" s="35"/>
      <c r="H165" s="35"/>
      <c r="I165" s="36"/>
      <c r="J165" s="37"/>
      <c r="K165" s="37"/>
      <c r="L165" s="44"/>
      <c r="M165" s="44"/>
      <c r="N165" s="44"/>
      <c r="O165" s="44"/>
      <c r="P165" s="44"/>
    </row>
    <row r="166" spans="1:18" s="17" customFormat="1" ht="81.75" customHeight="1" x14ac:dyDescent="0.2">
      <c r="A166" s="16"/>
      <c r="B166" s="21"/>
      <c r="C166" s="34" t="s">
        <v>79</v>
      </c>
      <c r="D166" s="39">
        <v>290</v>
      </c>
      <c r="E166" s="34"/>
      <c r="F166" s="39"/>
      <c r="G166" s="39"/>
      <c r="H166" s="40">
        <v>9</v>
      </c>
      <c r="I166" s="40">
        <v>10.8</v>
      </c>
      <c r="J166" s="38">
        <f>H166*$L$1</f>
        <v>536.2038</v>
      </c>
      <c r="K166" s="38">
        <f>I166*$L$1</f>
        <v>643.44456000000002</v>
      </c>
      <c r="L166" s="94">
        <f>J166*(1-$M$5)</f>
        <v>187.67132999999998</v>
      </c>
      <c r="M166" s="94">
        <f>J166*(1-$N$5)</f>
        <v>107.24075999999998</v>
      </c>
      <c r="N166" s="94">
        <f>J166*(1-$N$5)</f>
        <v>107.24075999999998</v>
      </c>
      <c r="O166" s="106"/>
      <c r="P166" s="100"/>
      <c r="R166" s="54"/>
    </row>
    <row r="167" spans="1:18" s="33" customFormat="1" ht="13.5" customHeight="1" x14ac:dyDescent="0.2">
      <c r="A167" s="32"/>
      <c r="B167" s="35"/>
      <c r="C167" s="35"/>
      <c r="D167" s="48"/>
      <c r="E167" s="35"/>
      <c r="F167" s="35"/>
      <c r="G167" s="35"/>
      <c r="H167" s="35"/>
      <c r="I167" s="36"/>
      <c r="J167" s="37"/>
      <c r="K167" s="37"/>
      <c r="L167" s="44"/>
      <c r="M167" s="44"/>
      <c r="N167" s="44"/>
      <c r="O167" s="44"/>
      <c r="P167" s="44"/>
    </row>
    <row r="168" spans="1:18" s="17" customFormat="1" ht="81.75" customHeight="1" x14ac:dyDescent="0.2">
      <c r="A168" s="16"/>
      <c r="B168" s="21"/>
      <c r="C168" s="34" t="s">
        <v>81</v>
      </c>
      <c r="D168" s="39">
        <v>290</v>
      </c>
      <c r="E168" s="34"/>
      <c r="F168" s="39"/>
      <c r="G168" s="39"/>
      <c r="H168" s="40">
        <v>9</v>
      </c>
      <c r="I168" s="40">
        <v>10.8</v>
      </c>
      <c r="J168" s="38">
        <f>H168*$L$1</f>
        <v>536.2038</v>
      </c>
      <c r="K168" s="38">
        <f>I168*$L$1</f>
        <v>643.44456000000002</v>
      </c>
      <c r="L168" s="94">
        <f>J168*(1-$M$5)</f>
        <v>187.67132999999998</v>
      </c>
      <c r="M168" s="94">
        <f>J168*(1-$N$5)</f>
        <v>107.24075999999998</v>
      </c>
      <c r="N168" s="94">
        <f>J168*(1-$N$5)</f>
        <v>107.24075999999998</v>
      </c>
      <c r="O168" s="106"/>
      <c r="P168" s="100"/>
      <c r="R168" s="54"/>
    </row>
    <row r="169" spans="1:18" s="33" customFormat="1" ht="13.5" customHeight="1" x14ac:dyDescent="0.2">
      <c r="A169" s="32"/>
      <c r="B169" s="35"/>
      <c r="C169" s="35"/>
      <c r="D169" s="48"/>
      <c r="E169" s="35"/>
      <c r="F169" s="35"/>
      <c r="G169" s="35"/>
      <c r="H169" s="35"/>
      <c r="I169" s="36"/>
      <c r="J169" s="37"/>
      <c r="K169" s="37"/>
      <c r="L169" s="44"/>
      <c r="M169" s="44"/>
      <c r="N169" s="44"/>
      <c r="O169" s="44"/>
      <c r="P169" s="44"/>
    </row>
    <row r="170" spans="1:18" s="17" customFormat="1" ht="81.75" customHeight="1" x14ac:dyDescent="0.2">
      <c r="A170" s="16"/>
      <c r="B170" s="21"/>
      <c r="C170" s="34" t="s">
        <v>82</v>
      </c>
      <c r="D170" s="39">
        <v>290</v>
      </c>
      <c r="E170" s="34"/>
      <c r="F170" s="39"/>
      <c r="G170" s="39"/>
      <c r="H170" s="40">
        <v>9</v>
      </c>
      <c r="I170" s="40">
        <v>10.8</v>
      </c>
      <c r="J170" s="38">
        <f>H170*$L$1</f>
        <v>536.2038</v>
      </c>
      <c r="K170" s="38">
        <f>I170*$L$1</f>
        <v>643.44456000000002</v>
      </c>
      <c r="L170" s="94">
        <f>J170*(1-$M$5)</f>
        <v>187.67132999999998</v>
      </c>
      <c r="M170" s="94">
        <f>J170*(1-$N$5)</f>
        <v>107.24075999999998</v>
      </c>
      <c r="N170" s="94">
        <f>J170*(1-$N$5)</f>
        <v>107.24075999999998</v>
      </c>
      <c r="O170" s="106"/>
      <c r="P170" s="100"/>
      <c r="R170" s="54"/>
    </row>
    <row r="171" spans="1:18" s="33" customFormat="1" ht="13.5" customHeight="1" x14ac:dyDescent="0.2">
      <c r="A171" s="32"/>
      <c r="B171" s="35"/>
      <c r="C171" s="35"/>
      <c r="D171" s="48"/>
      <c r="E171" s="35"/>
      <c r="F171" s="35"/>
      <c r="G171" s="35"/>
      <c r="H171" s="35"/>
      <c r="I171" s="36"/>
      <c r="J171" s="37"/>
      <c r="K171" s="37"/>
      <c r="L171" s="44"/>
      <c r="M171" s="44"/>
      <c r="N171" s="44"/>
      <c r="O171" s="44"/>
      <c r="P171" s="44"/>
    </row>
    <row r="172" spans="1:18" s="33" customFormat="1" x14ac:dyDescent="0.2">
      <c r="A172" s="32"/>
      <c r="B172" s="25"/>
      <c r="C172" s="53" t="s">
        <v>204</v>
      </c>
      <c r="D172" s="22"/>
      <c r="E172" s="22"/>
      <c r="F172" s="23"/>
      <c r="G172" s="24"/>
      <c r="H172" s="31"/>
      <c r="I172" s="41"/>
      <c r="J172" s="46"/>
      <c r="K172" s="42"/>
      <c r="L172" s="41"/>
      <c r="M172" s="41"/>
      <c r="N172" s="41"/>
      <c r="O172" s="98"/>
      <c r="P172" s="98"/>
    </row>
    <row r="173" spans="1:18" s="33" customFormat="1" ht="13.5" customHeight="1" x14ac:dyDescent="0.2">
      <c r="A173" s="32"/>
      <c r="B173" s="35"/>
      <c r="C173" s="35"/>
      <c r="D173" s="48"/>
      <c r="E173" s="35"/>
      <c r="F173" s="35"/>
      <c r="G173" s="35"/>
      <c r="H173" s="35"/>
      <c r="I173" s="36"/>
      <c r="J173" s="37"/>
      <c r="K173" s="37"/>
      <c r="L173" s="44"/>
      <c r="M173" s="44"/>
      <c r="N173" s="44"/>
      <c r="O173" s="44"/>
      <c r="P173" s="44"/>
    </row>
    <row r="174" spans="1:18" s="17" customFormat="1" ht="81.75" customHeight="1" x14ac:dyDescent="0.2">
      <c r="A174" s="16"/>
      <c r="B174" s="21"/>
      <c r="C174" s="34" t="s">
        <v>331</v>
      </c>
      <c r="D174" s="39">
        <v>290</v>
      </c>
      <c r="E174" s="34"/>
      <c r="F174" s="39"/>
      <c r="G174" s="39"/>
      <c r="H174" s="40">
        <v>6</v>
      </c>
      <c r="I174" s="40">
        <v>7.2</v>
      </c>
      <c r="J174" s="38">
        <f>H174*$L$1</f>
        <v>357.4692</v>
      </c>
      <c r="K174" s="38">
        <f>I174*$L$1</f>
        <v>428.96303999999998</v>
      </c>
      <c r="L174" s="94">
        <f>J174*(1-$M$5)</f>
        <v>125.11421999999999</v>
      </c>
      <c r="M174" s="94">
        <f>J174*(1-$N$5)</f>
        <v>71.493839999999977</v>
      </c>
      <c r="N174" s="94">
        <f>J174*(1-$N$5)</f>
        <v>71.493839999999977</v>
      </c>
      <c r="O174" s="106" t="s">
        <v>332</v>
      </c>
      <c r="P174" s="100"/>
    </row>
    <row r="175" spans="1:18" s="33" customFormat="1" ht="13.5" customHeight="1" x14ac:dyDescent="0.2">
      <c r="A175" s="32"/>
      <c r="B175" s="35"/>
      <c r="C175" s="35"/>
      <c r="D175" s="48"/>
      <c r="E175" s="35"/>
      <c r="F175" s="35"/>
      <c r="G175" s="35"/>
      <c r="H175" s="35"/>
      <c r="I175" s="36"/>
      <c r="J175" s="37"/>
      <c r="K175" s="37"/>
      <c r="L175" s="44"/>
      <c r="M175" s="44"/>
      <c r="N175" s="44"/>
      <c r="O175" s="44"/>
      <c r="P175" s="44"/>
    </row>
    <row r="176" spans="1:18" s="17" customFormat="1" ht="81.75" customHeight="1" x14ac:dyDescent="0.2">
      <c r="A176" s="16"/>
      <c r="B176" s="21"/>
      <c r="C176" s="34" t="s">
        <v>333</v>
      </c>
      <c r="D176" s="39">
        <v>290</v>
      </c>
      <c r="E176" s="34"/>
      <c r="F176" s="39"/>
      <c r="G176" s="39"/>
      <c r="H176" s="40">
        <v>6</v>
      </c>
      <c r="I176" s="40">
        <v>7.2</v>
      </c>
      <c r="J176" s="38">
        <f>H176*$L$1</f>
        <v>357.4692</v>
      </c>
      <c r="K176" s="38">
        <f>I176*$L$1</f>
        <v>428.96303999999998</v>
      </c>
      <c r="L176" s="94">
        <f>J176*(1-$M$5)</f>
        <v>125.11421999999999</v>
      </c>
      <c r="M176" s="94">
        <f>J176*(1-$N$5)</f>
        <v>71.493839999999977</v>
      </c>
      <c r="N176" s="94">
        <f>J176*(1-$N$5)</f>
        <v>71.493839999999977</v>
      </c>
      <c r="O176" s="106" t="s">
        <v>334</v>
      </c>
      <c r="P176" s="100"/>
    </row>
    <row r="177" spans="1:16" s="33" customFormat="1" ht="13.5" customHeight="1" x14ac:dyDescent="0.2">
      <c r="A177" s="32"/>
      <c r="B177" s="35"/>
      <c r="C177" s="35"/>
      <c r="D177" s="48"/>
      <c r="E177" s="35"/>
      <c r="F177" s="35"/>
      <c r="G177" s="35"/>
      <c r="H177" s="35"/>
      <c r="I177" s="36"/>
      <c r="J177" s="37"/>
      <c r="K177" s="37"/>
      <c r="L177" s="44"/>
      <c r="M177" s="44"/>
      <c r="N177" s="44"/>
      <c r="O177" s="44"/>
      <c r="P177" s="44"/>
    </row>
    <row r="178" spans="1:16" s="17" customFormat="1" ht="81.75" customHeight="1" x14ac:dyDescent="0.2">
      <c r="A178" s="16"/>
      <c r="B178" s="21"/>
      <c r="C178" s="34" t="s">
        <v>336</v>
      </c>
      <c r="D178" s="39">
        <v>290</v>
      </c>
      <c r="E178" s="34"/>
      <c r="F178" s="39"/>
      <c r="G178" s="39"/>
      <c r="H178" s="40">
        <v>6</v>
      </c>
      <c r="I178" s="40">
        <v>7.2</v>
      </c>
      <c r="J178" s="38">
        <f>H178*$L$1</f>
        <v>357.4692</v>
      </c>
      <c r="K178" s="38">
        <f>I178*$L$1</f>
        <v>428.96303999999998</v>
      </c>
      <c r="L178" s="94">
        <f>J178*(1-$M$5)</f>
        <v>125.11421999999999</v>
      </c>
      <c r="M178" s="94">
        <f>J178*(1-$N$5)</f>
        <v>71.493839999999977</v>
      </c>
      <c r="N178" s="94">
        <f>J178*(1-$N$5)</f>
        <v>71.493839999999977</v>
      </c>
      <c r="O178" s="106" t="s">
        <v>335</v>
      </c>
      <c r="P178" s="100"/>
    </row>
    <row r="179" spans="1:16" s="33" customFormat="1" ht="13.5" customHeight="1" x14ac:dyDescent="0.2">
      <c r="A179" s="32"/>
      <c r="B179" s="35"/>
      <c r="C179" s="35"/>
      <c r="D179" s="48"/>
      <c r="E179" s="35"/>
      <c r="F179" s="35"/>
      <c r="G179" s="35"/>
      <c r="H179" s="35"/>
      <c r="I179" s="36"/>
      <c r="J179" s="37"/>
      <c r="K179" s="37"/>
      <c r="L179" s="44"/>
      <c r="M179" s="44"/>
      <c r="N179" s="44"/>
      <c r="O179" s="44"/>
      <c r="P179" s="44"/>
    </row>
    <row r="180" spans="1:16" s="33" customFormat="1" x14ac:dyDescent="0.2">
      <c r="A180" s="32"/>
      <c r="B180" s="25"/>
      <c r="C180" s="53" t="s">
        <v>213</v>
      </c>
      <c r="D180" s="22"/>
      <c r="E180" s="22"/>
      <c r="F180" s="23"/>
      <c r="G180" s="24"/>
      <c r="H180" s="31"/>
      <c r="I180" s="41"/>
      <c r="J180" s="46"/>
      <c r="K180" s="42"/>
      <c r="L180" s="41"/>
      <c r="M180" s="41"/>
      <c r="N180" s="41"/>
      <c r="O180" s="98"/>
      <c r="P180" s="98"/>
    </row>
    <row r="181" spans="1:16" s="33" customFormat="1" ht="13.5" customHeight="1" x14ac:dyDescent="0.2">
      <c r="A181" s="32"/>
      <c r="B181" s="35"/>
      <c r="C181" s="35"/>
      <c r="D181" s="48"/>
      <c r="E181" s="35"/>
      <c r="F181" s="35"/>
      <c r="G181" s="35"/>
      <c r="H181" s="35"/>
      <c r="I181" s="36"/>
      <c r="J181" s="37"/>
      <c r="K181" s="37"/>
      <c r="L181" s="44"/>
      <c r="M181" s="44"/>
      <c r="N181" s="44"/>
      <c r="O181" s="44"/>
      <c r="P181" s="44"/>
    </row>
    <row r="182" spans="1:16" s="17" customFormat="1" ht="81.75" customHeight="1" x14ac:dyDescent="0.2">
      <c r="A182" s="16"/>
      <c r="B182" s="21"/>
      <c r="C182" s="34" t="s">
        <v>282</v>
      </c>
      <c r="D182" s="39">
        <v>290</v>
      </c>
      <c r="E182" s="34"/>
      <c r="F182" s="39"/>
      <c r="G182" s="39"/>
      <c r="H182" s="40">
        <v>6.7</v>
      </c>
      <c r="I182" s="40">
        <v>8</v>
      </c>
      <c r="J182" s="38">
        <f>H182*$L$1</f>
        <v>399.17393999999996</v>
      </c>
      <c r="K182" s="38">
        <f>I182*$L$1</f>
        <v>476.62559999999996</v>
      </c>
      <c r="L182" s="94">
        <f>J182*(1-$M$5)</f>
        <v>139.71087899999998</v>
      </c>
      <c r="M182" s="94">
        <f>J182*(1-$N$5)</f>
        <v>79.834787999999975</v>
      </c>
      <c r="N182" s="94">
        <f>J182*(1-$N$5)</f>
        <v>79.834787999999975</v>
      </c>
      <c r="O182" s="106" t="s">
        <v>337</v>
      </c>
      <c r="P182" s="100"/>
    </row>
    <row r="183" spans="1:16" s="33" customFormat="1" ht="13.5" customHeight="1" x14ac:dyDescent="0.2">
      <c r="A183" s="32"/>
      <c r="B183" s="35"/>
      <c r="C183" s="35"/>
      <c r="D183" s="48"/>
      <c r="E183" s="35"/>
      <c r="F183" s="35"/>
      <c r="G183" s="35"/>
      <c r="H183" s="35"/>
      <c r="I183" s="36"/>
      <c r="J183" s="37"/>
      <c r="K183" s="37"/>
      <c r="L183" s="44"/>
      <c r="M183" s="44"/>
      <c r="N183" s="44"/>
      <c r="O183" s="44"/>
      <c r="P183" s="44"/>
    </row>
    <row r="184" spans="1:16" s="17" customFormat="1" ht="81.75" customHeight="1" x14ac:dyDescent="0.2">
      <c r="A184" s="16"/>
      <c r="B184" s="21"/>
      <c r="C184" s="34" t="s">
        <v>283</v>
      </c>
      <c r="D184" s="39">
        <v>290</v>
      </c>
      <c r="E184" s="34"/>
      <c r="F184" s="39"/>
      <c r="G184" s="39"/>
      <c r="H184" s="40">
        <v>6.7</v>
      </c>
      <c r="I184" s="40">
        <v>8</v>
      </c>
      <c r="J184" s="38">
        <f>H184*$L$1</f>
        <v>399.17393999999996</v>
      </c>
      <c r="K184" s="38">
        <f>I184*$L$1</f>
        <v>476.62559999999996</v>
      </c>
      <c r="L184" s="94">
        <f>J184*(1-$M$5)</f>
        <v>139.71087899999998</v>
      </c>
      <c r="M184" s="94">
        <f>J184*(1-$N$5)</f>
        <v>79.834787999999975</v>
      </c>
      <c r="N184" s="94">
        <f>J184*(1-$N$5)</f>
        <v>79.834787999999975</v>
      </c>
      <c r="O184" s="106" t="s">
        <v>338</v>
      </c>
      <c r="P184" s="100"/>
    </row>
    <row r="185" spans="1:16" s="33" customFormat="1" ht="13.5" customHeight="1" x14ac:dyDescent="0.2">
      <c r="A185" s="32"/>
      <c r="B185" s="35"/>
      <c r="C185" s="35"/>
      <c r="D185" s="48"/>
      <c r="E185" s="35"/>
      <c r="F185" s="35"/>
      <c r="G185" s="35"/>
      <c r="H185" s="35"/>
      <c r="I185" s="36"/>
      <c r="J185" s="37"/>
      <c r="K185" s="37"/>
      <c r="L185" s="44"/>
      <c r="M185" s="44"/>
      <c r="N185" s="44"/>
      <c r="O185" s="44"/>
      <c r="P185" s="44"/>
    </row>
    <row r="186" spans="1:16" s="33" customFormat="1" x14ac:dyDescent="0.2">
      <c r="A186" s="32"/>
      <c r="B186" s="25"/>
      <c r="C186" s="53" t="s">
        <v>214</v>
      </c>
      <c r="D186" s="22"/>
      <c r="E186" s="22"/>
      <c r="F186" s="23"/>
      <c r="G186" s="24"/>
      <c r="H186" s="31"/>
      <c r="I186" s="41"/>
      <c r="J186" s="46"/>
      <c r="K186" s="42"/>
      <c r="L186" s="41"/>
      <c r="M186" s="41"/>
      <c r="N186" s="41"/>
      <c r="O186" s="98"/>
      <c r="P186" s="98"/>
    </row>
    <row r="187" spans="1:16" s="33" customFormat="1" ht="13.5" customHeight="1" x14ac:dyDescent="0.2">
      <c r="A187" s="32"/>
      <c r="B187" s="35"/>
      <c r="C187" s="35"/>
      <c r="D187" s="48"/>
      <c r="E187" s="35"/>
      <c r="F187" s="35"/>
      <c r="G187" s="35"/>
      <c r="H187" s="35"/>
      <c r="I187" s="36"/>
      <c r="J187" s="37"/>
      <c r="K187" s="37"/>
      <c r="L187" s="44"/>
      <c r="M187" s="44"/>
      <c r="N187" s="44"/>
      <c r="O187" s="44"/>
      <c r="P187" s="44"/>
    </row>
    <row r="188" spans="1:16" s="17" customFormat="1" ht="81.75" customHeight="1" x14ac:dyDescent="0.2">
      <c r="A188" s="16"/>
      <c r="B188" s="21"/>
      <c r="C188" s="34" t="s">
        <v>215</v>
      </c>
      <c r="D188" s="39"/>
      <c r="E188" s="34"/>
      <c r="F188" s="39"/>
      <c r="G188" s="39"/>
      <c r="H188" s="40">
        <v>7</v>
      </c>
      <c r="I188" s="40">
        <v>8.4</v>
      </c>
      <c r="J188" s="38">
        <f>H188*$L$1</f>
        <v>417.04739999999998</v>
      </c>
      <c r="K188" s="38">
        <f>I188*$L$1</f>
        <v>500.45687999999996</v>
      </c>
      <c r="L188" s="94">
        <f>J188*(1-$N$4)</f>
        <v>250.22843999999998</v>
      </c>
      <c r="M188" s="94">
        <f>J188*(1-$L$5)</f>
        <v>208.52369999999999</v>
      </c>
      <c r="N188" s="94">
        <f>J188*(1-$L$5)</f>
        <v>208.52369999999999</v>
      </c>
      <c r="O188" s="106" t="s">
        <v>339</v>
      </c>
      <c r="P188" s="100"/>
    </row>
    <row r="189" spans="1:16" s="33" customFormat="1" ht="13.5" customHeight="1" x14ac:dyDescent="0.2">
      <c r="A189" s="32"/>
      <c r="B189" s="35"/>
      <c r="C189" s="35"/>
      <c r="D189" s="48"/>
      <c r="E189" s="35"/>
      <c r="F189" s="35"/>
      <c r="G189" s="35"/>
      <c r="H189" s="35"/>
      <c r="I189" s="36"/>
      <c r="J189" s="37"/>
      <c r="K189" s="37"/>
      <c r="L189" s="44"/>
      <c r="M189" s="44"/>
      <c r="N189" s="44"/>
      <c r="O189" s="44"/>
      <c r="P189" s="44"/>
    </row>
    <row r="190" spans="1:16" s="17" customFormat="1" ht="81.75" customHeight="1" x14ac:dyDescent="0.2">
      <c r="A190" s="16"/>
      <c r="B190" s="21"/>
      <c r="C190" s="34" t="s">
        <v>216</v>
      </c>
      <c r="D190" s="39"/>
      <c r="E190" s="34"/>
      <c r="F190" s="39"/>
      <c r="G190" s="39"/>
      <c r="H190" s="40">
        <v>7</v>
      </c>
      <c r="I190" s="40">
        <v>8.4</v>
      </c>
      <c r="J190" s="38">
        <f>H190*$L$1</f>
        <v>417.04739999999998</v>
      </c>
      <c r="K190" s="38">
        <f>I190*$L$1</f>
        <v>500.45687999999996</v>
      </c>
      <c r="L190" s="94">
        <f>J190*(1-$N$4)</f>
        <v>250.22843999999998</v>
      </c>
      <c r="M190" s="94">
        <f>J190*(1-$L$5)</f>
        <v>208.52369999999999</v>
      </c>
      <c r="N190" s="94">
        <f>J190*(1-$L$5)</f>
        <v>208.52369999999999</v>
      </c>
      <c r="O190" s="106" t="s">
        <v>345</v>
      </c>
      <c r="P190" s="100"/>
    </row>
    <row r="191" spans="1:16" s="33" customFormat="1" ht="13.5" customHeight="1" x14ac:dyDescent="0.2">
      <c r="A191" s="32"/>
      <c r="B191" s="35"/>
      <c r="C191" s="35"/>
      <c r="D191" s="48"/>
      <c r="E191" s="35"/>
      <c r="F191" s="35"/>
      <c r="G191" s="35"/>
      <c r="H191" s="35"/>
      <c r="I191" s="36"/>
      <c r="J191" s="37"/>
      <c r="K191" s="37"/>
      <c r="L191" s="44"/>
      <c r="M191" s="44"/>
      <c r="N191" s="44"/>
      <c r="O191" s="44"/>
      <c r="P191" s="44"/>
    </row>
    <row r="192" spans="1:16" s="33" customFormat="1" ht="31.5" x14ac:dyDescent="0.2">
      <c r="A192" s="32"/>
      <c r="B192" s="25"/>
      <c r="C192" s="53" t="s">
        <v>220</v>
      </c>
      <c r="D192" s="22"/>
      <c r="E192" s="22"/>
      <c r="F192" s="23"/>
      <c r="G192" s="24"/>
      <c r="H192" s="31"/>
      <c r="I192" s="41"/>
      <c r="J192" s="46"/>
      <c r="K192" s="42"/>
      <c r="L192" s="41"/>
      <c r="M192" s="41"/>
      <c r="N192" s="41"/>
      <c r="O192" s="98"/>
      <c r="P192" s="98"/>
    </row>
    <row r="193" spans="1:16" s="33" customFormat="1" ht="13.5" customHeight="1" x14ac:dyDescent="0.2">
      <c r="A193" s="32"/>
      <c r="B193" s="35"/>
      <c r="C193" s="35"/>
      <c r="D193" s="48"/>
      <c r="E193" s="35"/>
      <c r="F193" s="35"/>
      <c r="G193" s="35"/>
      <c r="H193" s="35"/>
      <c r="I193" s="36"/>
      <c r="J193" s="37"/>
      <c r="K193" s="37"/>
      <c r="L193" s="44"/>
      <c r="M193" s="44"/>
      <c r="N193" s="44"/>
      <c r="O193" s="44"/>
      <c r="P193" s="44"/>
    </row>
    <row r="194" spans="1:16" s="17" customFormat="1" ht="81.75" customHeight="1" x14ac:dyDescent="0.2">
      <c r="A194" s="16"/>
      <c r="B194" s="21"/>
      <c r="C194" s="34" t="s">
        <v>219</v>
      </c>
      <c r="D194" s="39">
        <v>290</v>
      </c>
      <c r="E194" s="34"/>
      <c r="F194" s="39"/>
      <c r="G194" s="39"/>
      <c r="H194" s="40">
        <v>6</v>
      </c>
      <c r="I194" s="40">
        <v>7.2</v>
      </c>
      <c r="J194" s="38">
        <f>H194*$L$1</f>
        <v>357.4692</v>
      </c>
      <c r="K194" s="38">
        <f>I194*$L$1</f>
        <v>428.96303999999998</v>
      </c>
      <c r="L194" s="94">
        <f>J194*(1-$M$5)</f>
        <v>125.11421999999999</v>
      </c>
      <c r="M194" s="94">
        <f>J194*(1-$N$5)</f>
        <v>71.493839999999977</v>
      </c>
      <c r="N194" s="94">
        <f>J194*(1-$N$5)</f>
        <v>71.493839999999977</v>
      </c>
      <c r="O194" s="105" t="s">
        <v>340</v>
      </c>
      <c r="P194" s="100"/>
    </row>
    <row r="195" spans="1:16" s="33" customFormat="1" ht="13.5" customHeight="1" x14ac:dyDescent="0.2">
      <c r="A195" s="32"/>
      <c r="B195" s="35"/>
      <c r="C195" s="35"/>
      <c r="D195" s="48"/>
      <c r="E195" s="35"/>
      <c r="F195" s="35"/>
      <c r="G195" s="35"/>
      <c r="H195" s="35"/>
      <c r="I195" s="36"/>
      <c r="J195" s="37"/>
      <c r="K195" s="37"/>
      <c r="L195" s="44"/>
      <c r="M195" s="44"/>
      <c r="N195" s="44"/>
      <c r="O195" s="44"/>
      <c r="P195" s="44"/>
    </row>
    <row r="196" spans="1:16" s="33" customFormat="1" ht="31.5" x14ac:dyDescent="0.2">
      <c r="A196" s="32"/>
      <c r="B196" s="25"/>
      <c r="C196" s="53" t="s">
        <v>222</v>
      </c>
      <c r="D196" s="22"/>
      <c r="E196" s="22"/>
      <c r="F196" s="23"/>
      <c r="G196" s="24"/>
      <c r="H196" s="31"/>
      <c r="I196" s="41"/>
      <c r="J196" s="46"/>
      <c r="K196" s="42"/>
      <c r="L196" s="41"/>
      <c r="M196" s="41"/>
      <c r="N196" s="41"/>
      <c r="O196" s="98"/>
      <c r="P196" s="98"/>
    </row>
    <row r="197" spans="1:16" s="33" customFormat="1" ht="13.5" customHeight="1" x14ac:dyDescent="0.2">
      <c r="A197" s="32"/>
      <c r="B197" s="35"/>
      <c r="C197" s="35"/>
      <c r="D197" s="48"/>
      <c r="E197" s="35"/>
      <c r="F197" s="35"/>
      <c r="G197" s="35"/>
      <c r="H197" s="35"/>
      <c r="I197" s="36"/>
      <c r="J197" s="37"/>
      <c r="K197" s="37"/>
      <c r="L197" s="44"/>
      <c r="M197" s="44"/>
      <c r="N197" s="44"/>
      <c r="O197" s="44"/>
      <c r="P197" s="44"/>
    </row>
    <row r="198" spans="1:16" s="17" customFormat="1" ht="81.75" customHeight="1" x14ac:dyDescent="0.2">
      <c r="A198" s="16"/>
      <c r="B198" s="21"/>
      <c r="C198" s="34" t="s">
        <v>223</v>
      </c>
      <c r="D198" s="39">
        <v>290</v>
      </c>
      <c r="E198" s="34"/>
      <c r="F198" s="39"/>
      <c r="G198" s="39"/>
      <c r="H198" s="40">
        <v>6</v>
      </c>
      <c r="I198" s="40">
        <v>7.2</v>
      </c>
      <c r="J198" s="38">
        <f>H198*$L$1</f>
        <v>357.4692</v>
      </c>
      <c r="K198" s="38">
        <f>I198*$L$1</f>
        <v>428.96303999999998</v>
      </c>
      <c r="L198" s="94">
        <f>J198*(1-$M$5)</f>
        <v>125.11421999999999</v>
      </c>
      <c r="M198" s="94">
        <f>J198*(1-$N$5)</f>
        <v>71.493839999999977</v>
      </c>
      <c r="N198" s="94">
        <f>J198*(1-$N$5)</f>
        <v>71.493839999999977</v>
      </c>
      <c r="O198" s="105" t="s">
        <v>344</v>
      </c>
      <c r="P198" s="100"/>
    </row>
    <row r="199" spans="1:16" s="33" customFormat="1" ht="13.5" customHeight="1" x14ac:dyDescent="0.2">
      <c r="A199" s="32"/>
      <c r="B199" s="35"/>
      <c r="C199" s="35"/>
      <c r="D199" s="48"/>
      <c r="E199" s="35"/>
      <c r="F199" s="35"/>
      <c r="G199" s="35"/>
      <c r="H199" s="35"/>
      <c r="I199" s="36"/>
      <c r="J199" s="37"/>
      <c r="K199" s="37"/>
      <c r="L199" s="44"/>
      <c r="M199" s="44"/>
      <c r="N199" s="44"/>
      <c r="O199" s="44"/>
      <c r="P199" s="44"/>
    </row>
    <row r="200" spans="1:16" s="33" customFormat="1" x14ac:dyDescent="0.2">
      <c r="A200" s="32"/>
      <c r="B200" s="25"/>
      <c r="C200" s="53" t="s">
        <v>238</v>
      </c>
      <c r="D200" s="22"/>
      <c r="E200" s="22"/>
      <c r="F200" s="23"/>
      <c r="G200" s="24"/>
      <c r="H200" s="31"/>
      <c r="I200" s="41"/>
      <c r="J200" s="46"/>
      <c r="K200" s="42"/>
      <c r="L200" s="41"/>
      <c r="M200" s="41"/>
      <c r="N200" s="41"/>
      <c r="O200" s="98"/>
      <c r="P200" s="98"/>
    </row>
    <row r="201" spans="1:16" s="33" customFormat="1" ht="13.5" customHeight="1" x14ac:dyDescent="0.2">
      <c r="A201" s="32"/>
      <c r="B201" s="35"/>
      <c r="C201" s="35"/>
      <c r="D201" s="48"/>
      <c r="E201" s="35"/>
      <c r="F201" s="35"/>
      <c r="G201" s="35"/>
      <c r="H201" s="35"/>
      <c r="I201" s="36"/>
      <c r="J201" s="37"/>
      <c r="K201" s="37"/>
      <c r="L201" s="44"/>
      <c r="M201" s="44"/>
      <c r="N201" s="44"/>
      <c r="O201" s="44"/>
      <c r="P201" s="44"/>
    </row>
    <row r="202" spans="1:16" s="17" customFormat="1" ht="81.75" customHeight="1" x14ac:dyDescent="0.2">
      <c r="A202" s="16"/>
      <c r="B202" s="21"/>
      <c r="C202" s="34" t="s">
        <v>240</v>
      </c>
      <c r="D202" s="39">
        <v>290</v>
      </c>
      <c r="E202" s="34"/>
      <c r="F202" s="39"/>
      <c r="G202" s="39"/>
      <c r="H202" s="40">
        <v>5</v>
      </c>
      <c r="I202" s="40">
        <v>6</v>
      </c>
      <c r="J202" s="38">
        <f>H202*$L$1</f>
        <v>297.89099999999996</v>
      </c>
      <c r="K202" s="38">
        <f>I202*$L$1</f>
        <v>357.4692</v>
      </c>
      <c r="L202" s="94">
        <f>J202*(1-$L$5)</f>
        <v>148.94549999999998</v>
      </c>
      <c r="M202" s="94">
        <f>J202*(1-$M$5)</f>
        <v>104.26184999999998</v>
      </c>
      <c r="N202" s="94">
        <f>J202*(1-$M$5)</f>
        <v>104.26184999999998</v>
      </c>
      <c r="O202" s="105" t="s">
        <v>343</v>
      </c>
      <c r="P202" s="100"/>
    </row>
    <row r="203" spans="1:16" s="33" customFormat="1" ht="13.5" customHeight="1" x14ac:dyDescent="0.2">
      <c r="A203" s="32"/>
      <c r="B203" s="35"/>
      <c r="C203" s="35"/>
      <c r="D203" s="48"/>
      <c r="E203" s="35"/>
      <c r="F203" s="35"/>
      <c r="G203" s="35"/>
      <c r="H203" s="35"/>
      <c r="I203" s="36"/>
      <c r="J203" s="37"/>
      <c r="K203" s="37"/>
      <c r="L203" s="44"/>
      <c r="M203" s="44"/>
      <c r="N203" s="44"/>
      <c r="O203" s="44"/>
      <c r="P203" s="44"/>
    </row>
    <row r="204" spans="1:16" s="17" customFormat="1" ht="81.75" customHeight="1" x14ac:dyDescent="0.2">
      <c r="A204" s="16"/>
      <c r="B204" s="21"/>
      <c r="C204" s="34" t="s">
        <v>242</v>
      </c>
      <c r="D204" s="39">
        <v>290</v>
      </c>
      <c r="E204" s="34"/>
      <c r="F204" s="39"/>
      <c r="G204" s="39"/>
      <c r="H204" s="40">
        <v>5</v>
      </c>
      <c r="I204" s="40">
        <v>6</v>
      </c>
      <c r="J204" s="38">
        <f>H204*$L$1</f>
        <v>297.89099999999996</v>
      </c>
      <c r="K204" s="38">
        <f>I204*$L$1</f>
        <v>357.4692</v>
      </c>
      <c r="L204" s="94">
        <f>J204*(1-$L$5)</f>
        <v>148.94549999999998</v>
      </c>
      <c r="M204" s="94">
        <f>J204*(1-$M$5)</f>
        <v>104.26184999999998</v>
      </c>
      <c r="N204" s="94">
        <f>J204*(1-$M$5)</f>
        <v>104.26184999999998</v>
      </c>
      <c r="O204" s="105" t="s">
        <v>342</v>
      </c>
      <c r="P204" s="100"/>
    </row>
    <row r="205" spans="1:16" s="33" customFormat="1" ht="13.5" customHeight="1" x14ac:dyDescent="0.2">
      <c r="A205" s="32"/>
      <c r="B205" s="35"/>
      <c r="C205" s="35"/>
      <c r="D205" s="48"/>
      <c r="E205" s="35"/>
      <c r="F205" s="35"/>
      <c r="G205" s="35"/>
      <c r="H205" s="35"/>
      <c r="I205" s="36"/>
      <c r="J205" s="37"/>
      <c r="K205" s="37"/>
      <c r="L205" s="44"/>
      <c r="M205" s="44"/>
      <c r="N205" s="44"/>
      <c r="O205" s="44"/>
      <c r="P205" s="44"/>
    </row>
    <row r="206" spans="1:16" s="17" customFormat="1" ht="81.75" customHeight="1" x14ac:dyDescent="0.2">
      <c r="A206" s="16"/>
      <c r="B206" s="21"/>
      <c r="C206" s="34" t="s">
        <v>244</v>
      </c>
      <c r="D206" s="39">
        <v>290</v>
      </c>
      <c r="E206" s="34"/>
      <c r="F206" s="39"/>
      <c r="G206" s="39"/>
      <c r="H206" s="40">
        <v>5</v>
      </c>
      <c r="I206" s="40">
        <v>6</v>
      </c>
      <c r="J206" s="38">
        <f>H206*$L$1</f>
        <v>297.89099999999996</v>
      </c>
      <c r="K206" s="38">
        <f>I206*$L$1</f>
        <v>357.4692</v>
      </c>
      <c r="L206" s="94">
        <f>J206*(1-$L$5)</f>
        <v>148.94549999999998</v>
      </c>
      <c r="M206" s="94">
        <f>J206*(1-$M$5)</f>
        <v>104.26184999999998</v>
      </c>
      <c r="N206" s="94">
        <f>J206*(1-$M$5)</f>
        <v>104.26184999999998</v>
      </c>
      <c r="O206" s="105" t="s">
        <v>341</v>
      </c>
      <c r="P206" s="100"/>
    </row>
    <row r="207" spans="1:16" s="33" customFormat="1" ht="13.5" customHeight="1" x14ac:dyDescent="0.2">
      <c r="A207" s="32"/>
      <c r="B207" s="35"/>
      <c r="C207" s="35"/>
      <c r="D207" s="48"/>
      <c r="E207" s="35"/>
      <c r="F207" s="35"/>
      <c r="G207" s="35"/>
      <c r="H207" s="35"/>
      <c r="I207" s="36"/>
      <c r="J207" s="37"/>
      <c r="K207" s="37"/>
      <c r="L207" s="44"/>
      <c r="M207" s="44"/>
      <c r="N207" s="44"/>
      <c r="O207" s="44"/>
      <c r="P207" s="44"/>
    </row>
    <row r="208" spans="1:16" s="17" customFormat="1" ht="81.75" customHeight="1" x14ac:dyDescent="0.2">
      <c r="A208" s="16"/>
      <c r="B208" s="21"/>
      <c r="C208" s="34" t="s">
        <v>245</v>
      </c>
      <c r="D208" s="39">
        <v>290</v>
      </c>
      <c r="E208" s="34"/>
      <c r="F208" s="39"/>
      <c r="G208" s="39"/>
      <c r="H208" s="40">
        <v>5</v>
      </c>
      <c r="I208" s="40">
        <v>6</v>
      </c>
      <c r="J208" s="38">
        <f>H208*$L$1</f>
        <v>297.89099999999996</v>
      </c>
      <c r="K208" s="38">
        <f>I208*$L$1</f>
        <v>357.4692</v>
      </c>
      <c r="L208" s="94">
        <f>J208*(1-$L$5)</f>
        <v>148.94549999999998</v>
      </c>
      <c r="M208" s="94">
        <f>J208*(1-$M$5)</f>
        <v>104.26184999999998</v>
      </c>
      <c r="N208" s="94">
        <f>J208*(1-$M$5)</f>
        <v>104.26184999999998</v>
      </c>
      <c r="O208" s="106" t="s">
        <v>346</v>
      </c>
      <c r="P208" s="100"/>
    </row>
    <row r="209" spans="1:18" s="33" customFormat="1" ht="13.5" customHeight="1" x14ac:dyDescent="0.2">
      <c r="A209" s="32"/>
      <c r="B209" s="35"/>
      <c r="C209" s="35"/>
      <c r="D209" s="48"/>
      <c r="E209" s="35"/>
      <c r="F209" s="35"/>
      <c r="G209" s="35"/>
      <c r="H209" s="35"/>
      <c r="I209" s="36"/>
      <c r="J209" s="37"/>
      <c r="K209" s="37"/>
      <c r="L209" s="44"/>
      <c r="M209" s="44"/>
      <c r="N209" s="44"/>
      <c r="O209" s="44"/>
      <c r="P209" s="44"/>
    </row>
    <row r="210" spans="1:18" s="17" customFormat="1" ht="81.75" customHeight="1" x14ac:dyDescent="0.2">
      <c r="A210" s="16"/>
      <c r="B210" s="21"/>
      <c r="C210" s="34" t="s">
        <v>246</v>
      </c>
      <c r="D210" s="39">
        <v>290</v>
      </c>
      <c r="E210" s="34"/>
      <c r="F210" s="39"/>
      <c r="G210" s="39"/>
      <c r="H210" s="40">
        <v>5</v>
      </c>
      <c r="I210" s="40">
        <v>6</v>
      </c>
      <c r="J210" s="38">
        <f>H210*$L$1</f>
        <v>297.89099999999996</v>
      </c>
      <c r="K210" s="38">
        <f>I210*$L$1</f>
        <v>357.4692</v>
      </c>
      <c r="L210" s="94">
        <f>J210*(1-$L$5)</f>
        <v>148.94549999999998</v>
      </c>
      <c r="M210" s="94">
        <f>J210*(1-$M$5)</f>
        <v>104.26184999999998</v>
      </c>
      <c r="N210" s="94">
        <f>J210*(1-$M$5)</f>
        <v>104.26184999999998</v>
      </c>
      <c r="O210" s="105" t="s">
        <v>347</v>
      </c>
      <c r="P210" s="100"/>
    </row>
    <row r="211" spans="1:18" s="33" customFormat="1" ht="13.5" customHeight="1" x14ac:dyDescent="0.2">
      <c r="A211" s="32"/>
      <c r="B211" s="35"/>
      <c r="C211" s="35"/>
      <c r="D211" s="48"/>
      <c r="E211" s="35"/>
      <c r="F211" s="35"/>
      <c r="G211" s="35"/>
      <c r="H211" s="35"/>
      <c r="I211" s="36"/>
      <c r="J211" s="37"/>
      <c r="K211" s="37"/>
      <c r="L211" s="44"/>
      <c r="M211" s="44"/>
      <c r="N211" s="44"/>
      <c r="O211" s="44"/>
      <c r="P211" s="44"/>
    </row>
    <row r="212" spans="1:18" s="17" customFormat="1" ht="81.75" customHeight="1" x14ac:dyDescent="0.2">
      <c r="A212" s="16"/>
      <c r="B212" s="21"/>
      <c r="C212" s="34" t="s">
        <v>247</v>
      </c>
      <c r="D212" s="39">
        <v>290</v>
      </c>
      <c r="E212" s="34"/>
      <c r="F212" s="39"/>
      <c r="G212" s="39"/>
      <c r="H212" s="40">
        <v>5</v>
      </c>
      <c r="I212" s="40">
        <v>6</v>
      </c>
      <c r="J212" s="38">
        <f>H212*$L$1</f>
        <v>297.89099999999996</v>
      </c>
      <c r="K212" s="38">
        <f>I212*$L$1</f>
        <v>357.4692</v>
      </c>
      <c r="L212" s="94">
        <f>J212*(1-$L$5)</f>
        <v>148.94549999999998</v>
      </c>
      <c r="M212" s="94">
        <f>J212*(1-$M$5)</f>
        <v>104.26184999999998</v>
      </c>
      <c r="N212" s="94">
        <f>J212*(1-$M$5)</f>
        <v>104.26184999999998</v>
      </c>
      <c r="O212" s="106" t="s">
        <v>348</v>
      </c>
      <c r="P212" s="100"/>
    </row>
    <row r="213" spans="1:18" s="33" customFormat="1" ht="13.5" customHeight="1" x14ac:dyDescent="0.2">
      <c r="A213" s="32"/>
      <c r="B213" s="35"/>
      <c r="C213" s="35"/>
      <c r="D213" s="48"/>
      <c r="E213" s="35"/>
      <c r="F213" s="35"/>
      <c r="G213" s="35"/>
      <c r="H213" s="35"/>
      <c r="I213" s="36"/>
      <c r="J213" s="37"/>
      <c r="K213" s="37"/>
      <c r="L213" s="44"/>
      <c r="M213" s="44"/>
      <c r="N213" s="44"/>
      <c r="O213" s="44"/>
      <c r="P213" s="44"/>
    </row>
    <row r="214" spans="1:18" s="17" customFormat="1" ht="47.25" x14ac:dyDescent="0.2">
      <c r="A214" s="16"/>
      <c r="B214" s="52"/>
      <c r="C214" s="53" t="s">
        <v>42</v>
      </c>
      <c r="D214" s="22"/>
      <c r="E214" s="22"/>
      <c r="F214" s="23"/>
      <c r="G214" s="24"/>
      <c r="H214" s="31"/>
      <c r="I214" s="41"/>
      <c r="J214" s="46"/>
      <c r="K214" s="42"/>
      <c r="L214" s="41"/>
      <c r="M214" s="41"/>
      <c r="N214" s="41"/>
      <c r="O214" s="98"/>
      <c r="P214" s="98"/>
    </row>
    <row r="215" spans="1:18" s="33" customFormat="1" ht="13.5" customHeight="1" x14ac:dyDescent="0.2">
      <c r="A215" s="32"/>
      <c r="B215" s="35"/>
      <c r="C215" s="35"/>
      <c r="D215" s="48"/>
      <c r="E215" s="35"/>
      <c r="F215" s="35"/>
      <c r="G215" s="35"/>
      <c r="H215" s="35"/>
      <c r="I215" s="36"/>
      <c r="J215" s="37"/>
      <c r="K215" s="37"/>
      <c r="L215" s="44"/>
      <c r="M215" s="44"/>
      <c r="N215" s="44"/>
      <c r="O215" s="44"/>
      <c r="P215" s="44"/>
    </row>
    <row r="216" spans="1:18" s="17" customFormat="1" ht="81.75" customHeight="1" x14ac:dyDescent="0.2">
      <c r="A216" s="16"/>
      <c r="B216" s="21"/>
      <c r="C216" s="34" t="s">
        <v>40</v>
      </c>
      <c r="D216" s="39">
        <v>290</v>
      </c>
      <c r="E216" s="34"/>
      <c r="F216" s="39"/>
      <c r="G216" s="39"/>
      <c r="H216" s="40">
        <v>6</v>
      </c>
      <c r="I216" s="40">
        <v>7.2</v>
      </c>
      <c r="J216" s="38">
        <f>H216*$L$1</f>
        <v>357.4692</v>
      </c>
      <c r="K216" s="38">
        <f>I216*$L$1</f>
        <v>428.96303999999998</v>
      </c>
      <c r="L216" s="94">
        <f>J216*(1-$M$5)</f>
        <v>125.11421999999999</v>
      </c>
      <c r="M216" s="94">
        <f>J216*(1-$N$5)</f>
        <v>71.493839999999977</v>
      </c>
      <c r="N216" s="94">
        <f>J216*(1-$N$5)</f>
        <v>71.493839999999977</v>
      </c>
      <c r="O216" s="106" t="s">
        <v>349</v>
      </c>
      <c r="P216" s="100"/>
      <c r="R216" s="54"/>
    </row>
    <row r="217" spans="1:18" s="33" customFormat="1" ht="13.5" customHeight="1" x14ac:dyDescent="0.2">
      <c r="A217" s="32"/>
      <c r="B217" s="35"/>
      <c r="C217" s="35"/>
      <c r="D217" s="48"/>
      <c r="E217" s="35"/>
      <c r="F217" s="35"/>
      <c r="G217" s="35"/>
      <c r="H217" s="35"/>
      <c r="I217" s="36"/>
      <c r="J217" s="37"/>
      <c r="K217" s="37"/>
      <c r="L217" s="44"/>
      <c r="M217" s="44"/>
      <c r="N217" s="44"/>
      <c r="O217" s="44"/>
      <c r="P217" s="44"/>
    </row>
    <row r="218" spans="1:18" s="17" customFormat="1" ht="81.75" customHeight="1" x14ac:dyDescent="0.2">
      <c r="A218" s="16"/>
      <c r="B218" s="21"/>
      <c r="C218" s="34" t="s">
        <v>41</v>
      </c>
      <c r="D218" s="39">
        <v>290</v>
      </c>
      <c r="E218" s="34"/>
      <c r="F218" s="39"/>
      <c r="G218" s="39"/>
      <c r="H218" s="40">
        <v>6</v>
      </c>
      <c r="I218" s="40">
        <v>7.2</v>
      </c>
      <c r="J218" s="38">
        <f>H218*$L$1</f>
        <v>357.4692</v>
      </c>
      <c r="K218" s="38">
        <f>I218*$L$1</f>
        <v>428.96303999999998</v>
      </c>
      <c r="L218" s="94">
        <f>J218*(1-$M$5)</f>
        <v>125.11421999999999</v>
      </c>
      <c r="M218" s="94">
        <f>J218*(1-$N$5)</f>
        <v>71.493839999999977</v>
      </c>
      <c r="N218" s="94">
        <f>J218*(1-$N$5)</f>
        <v>71.493839999999977</v>
      </c>
      <c r="O218" s="106" t="s">
        <v>350</v>
      </c>
      <c r="P218" s="100"/>
    </row>
    <row r="219" spans="1:18" s="33" customFormat="1" ht="13.5" customHeight="1" x14ac:dyDescent="0.2">
      <c r="A219" s="32"/>
      <c r="B219" s="35"/>
      <c r="C219" s="35"/>
      <c r="D219" s="48"/>
      <c r="E219" s="35"/>
      <c r="F219" s="35"/>
      <c r="G219" s="35"/>
      <c r="H219" s="35"/>
      <c r="I219" s="36"/>
      <c r="J219" s="37"/>
      <c r="K219" s="37"/>
      <c r="L219" s="44"/>
      <c r="M219" s="44"/>
      <c r="N219" s="44"/>
      <c r="O219" s="44"/>
      <c r="P219" s="44"/>
    </row>
    <row r="220" spans="1:18" s="17" customFormat="1" ht="31.5" x14ac:dyDescent="0.2">
      <c r="A220" s="16"/>
      <c r="B220" s="52"/>
      <c r="C220" s="53" t="s">
        <v>44</v>
      </c>
      <c r="D220" s="22"/>
      <c r="E220" s="22"/>
      <c r="F220" s="23"/>
      <c r="G220" s="24"/>
      <c r="H220" s="31"/>
      <c r="I220" s="41"/>
      <c r="J220" s="46"/>
      <c r="K220" s="42"/>
      <c r="L220" s="41"/>
      <c r="M220" s="41"/>
      <c r="N220" s="41"/>
      <c r="O220" s="98"/>
      <c r="P220" s="98"/>
    </row>
    <row r="221" spans="1:18" s="33" customFormat="1" ht="13.5" customHeight="1" x14ac:dyDescent="0.2">
      <c r="A221" s="32"/>
      <c r="B221" s="35"/>
      <c r="C221" s="35"/>
      <c r="D221" s="48"/>
      <c r="E221" s="35"/>
      <c r="F221" s="35"/>
      <c r="G221" s="35"/>
      <c r="H221" s="35"/>
      <c r="I221" s="36"/>
      <c r="J221" s="37"/>
      <c r="K221" s="37"/>
      <c r="L221" s="44"/>
      <c r="M221" s="44"/>
      <c r="N221" s="44"/>
      <c r="O221" s="44"/>
      <c r="P221" s="44"/>
    </row>
    <row r="222" spans="1:18" s="17" customFormat="1" ht="81.75" customHeight="1" x14ac:dyDescent="0.2">
      <c r="A222" s="16"/>
      <c r="B222" s="21"/>
      <c r="C222" s="34" t="s">
        <v>43</v>
      </c>
      <c r="D222" s="39">
        <v>290</v>
      </c>
      <c r="E222" s="34"/>
      <c r="F222" s="39"/>
      <c r="G222" s="39"/>
      <c r="H222" s="40">
        <v>6.7</v>
      </c>
      <c r="I222" s="40">
        <v>8</v>
      </c>
      <c r="J222" s="38">
        <f>H222*$L$1</f>
        <v>399.17393999999996</v>
      </c>
      <c r="K222" s="38">
        <f>I222*$L$1</f>
        <v>476.62559999999996</v>
      </c>
      <c r="L222" s="94">
        <f>J222*(1-$N$4)</f>
        <v>239.50436399999995</v>
      </c>
      <c r="M222" s="94">
        <f>J222*(1-$L$5)</f>
        <v>199.58696999999998</v>
      </c>
      <c r="N222" s="94">
        <f>J222*(1-$L$5)</f>
        <v>199.58696999999998</v>
      </c>
      <c r="O222" s="106" t="s">
        <v>351</v>
      </c>
      <c r="P222" s="100"/>
    </row>
    <row r="223" spans="1:18" s="33" customFormat="1" ht="13.5" customHeight="1" x14ac:dyDescent="0.2">
      <c r="A223" s="32"/>
      <c r="B223" s="35"/>
      <c r="C223" s="35"/>
      <c r="D223" s="48"/>
      <c r="E223" s="35"/>
      <c r="F223" s="35"/>
      <c r="G223" s="35"/>
      <c r="H223" s="35"/>
      <c r="I223" s="36"/>
      <c r="J223" s="37"/>
      <c r="K223" s="37"/>
      <c r="L223" s="44"/>
      <c r="M223" s="44"/>
      <c r="N223" s="44"/>
      <c r="O223" s="44"/>
      <c r="P223" s="44"/>
    </row>
    <row r="224" spans="1:18" s="17" customFormat="1" ht="81.75" customHeight="1" x14ac:dyDescent="0.2">
      <c r="A224" s="16"/>
      <c r="B224" s="21"/>
      <c r="C224" s="34" t="s">
        <v>45</v>
      </c>
      <c r="D224" s="39">
        <v>290</v>
      </c>
      <c r="E224" s="34"/>
      <c r="F224" s="39"/>
      <c r="G224" s="39"/>
      <c r="H224" s="40">
        <v>6.7</v>
      </c>
      <c r="I224" s="40">
        <v>8</v>
      </c>
      <c r="J224" s="38">
        <f>H224*$L$1</f>
        <v>399.17393999999996</v>
      </c>
      <c r="K224" s="38">
        <f>I224*$L$1</f>
        <v>476.62559999999996</v>
      </c>
      <c r="L224" s="94">
        <f>J224*(1-$N$4)</f>
        <v>239.50436399999995</v>
      </c>
      <c r="M224" s="94">
        <f>J224*(1-$L$5)</f>
        <v>199.58696999999998</v>
      </c>
      <c r="N224" s="94">
        <f>J224*(1-$L$5)</f>
        <v>199.58696999999998</v>
      </c>
      <c r="O224" s="106" t="s">
        <v>352</v>
      </c>
      <c r="P224" s="100"/>
    </row>
    <row r="225" spans="1:16" s="33" customFormat="1" ht="13.5" customHeight="1" x14ac:dyDescent="0.2">
      <c r="A225" s="32"/>
      <c r="B225" s="35"/>
      <c r="C225" s="35"/>
      <c r="D225" s="48"/>
      <c r="E225" s="35"/>
      <c r="F225" s="35"/>
      <c r="G225" s="35"/>
      <c r="H225" s="35"/>
      <c r="I225" s="36"/>
      <c r="J225" s="37"/>
      <c r="K225" s="37"/>
      <c r="L225" s="44"/>
      <c r="M225" s="44"/>
      <c r="N225" s="44"/>
      <c r="O225" s="44"/>
      <c r="P225" s="44"/>
    </row>
    <row r="226" spans="1:16" s="17" customFormat="1" ht="81.75" customHeight="1" x14ac:dyDescent="0.2">
      <c r="A226" s="16"/>
      <c r="B226" s="21"/>
      <c r="C226" s="34" t="s">
        <v>46</v>
      </c>
      <c r="D226" s="39">
        <v>290</v>
      </c>
      <c r="E226" s="34"/>
      <c r="F226" s="39"/>
      <c r="G226" s="39"/>
      <c r="H226" s="40">
        <v>6.7</v>
      </c>
      <c r="I226" s="40">
        <v>8</v>
      </c>
      <c r="J226" s="38">
        <f>H226*$L$1</f>
        <v>399.17393999999996</v>
      </c>
      <c r="K226" s="38">
        <f>I226*$L$1</f>
        <v>476.62559999999996</v>
      </c>
      <c r="L226" s="94">
        <f>J226*(1-$N$4)</f>
        <v>239.50436399999995</v>
      </c>
      <c r="M226" s="94">
        <f>J226*(1-$L$5)</f>
        <v>199.58696999999998</v>
      </c>
      <c r="N226" s="94">
        <f>J226*(1-$L$5)</f>
        <v>199.58696999999998</v>
      </c>
      <c r="O226" s="106" t="s">
        <v>353</v>
      </c>
      <c r="P226" s="100"/>
    </row>
    <row r="227" spans="1:16" s="33" customFormat="1" ht="13.5" customHeight="1" x14ac:dyDescent="0.2">
      <c r="A227" s="32"/>
      <c r="B227" s="35"/>
      <c r="C227" s="35"/>
      <c r="D227" s="48"/>
      <c r="E227" s="35"/>
      <c r="F227" s="35"/>
      <c r="G227" s="35"/>
      <c r="H227" s="35"/>
      <c r="I227" s="36"/>
      <c r="J227" s="37"/>
      <c r="K227" s="37"/>
      <c r="L227" s="44"/>
      <c r="M227" s="44"/>
      <c r="N227" s="44"/>
      <c r="O227" s="44"/>
      <c r="P227" s="44"/>
    </row>
    <row r="228" spans="1:16" s="17" customFormat="1" ht="81.75" customHeight="1" x14ac:dyDescent="0.2">
      <c r="A228" s="16"/>
      <c r="B228" s="21"/>
      <c r="C228" s="34" t="s">
        <v>47</v>
      </c>
      <c r="D228" s="39">
        <v>290</v>
      </c>
      <c r="E228" s="34"/>
      <c r="F228" s="39"/>
      <c r="G228" s="39"/>
      <c r="H228" s="40">
        <v>6.7</v>
      </c>
      <c r="I228" s="40">
        <v>8</v>
      </c>
      <c r="J228" s="38">
        <f>H228*$L$1</f>
        <v>399.17393999999996</v>
      </c>
      <c r="K228" s="38">
        <f>I228*$L$1</f>
        <v>476.62559999999996</v>
      </c>
      <c r="L228" s="94">
        <f>J228*(1-$N$4)</f>
        <v>239.50436399999995</v>
      </c>
      <c r="M228" s="94">
        <f>J228*(1-$L$5)</f>
        <v>199.58696999999998</v>
      </c>
      <c r="N228" s="94">
        <f>J228*(1-$L$5)</f>
        <v>199.58696999999998</v>
      </c>
      <c r="O228" s="106" t="s">
        <v>354</v>
      </c>
      <c r="P228" s="100"/>
    </row>
    <row r="229" spans="1:16" s="33" customFormat="1" ht="13.5" customHeight="1" x14ac:dyDescent="0.2">
      <c r="A229" s="32"/>
      <c r="B229" s="35"/>
      <c r="C229" s="35"/>
      <c r="D229" s="48"/>
      <c r="E229" s="35"/>
      <c r="F229" s="35"/>
      <c r="G229" s="35"/>
      <c r="H229" s="35"/>
      <c r="I229" s="36"/>
      <c r="J229" s="37"/>
      <c r="K229" s="37"/>
      <c r="L229" s="44"/>
      <c r="M229" s="44"/>
      <c r="N229" s="44"/>
      <c r="O229" s="44"/>
      <c r="P229" s="44"/>
    </row>
    <row r="230" spans="1:16" s="17" customFormat="1" ht="81.75" customHeight="1" x14ac:dyDescent="0.2">
      <c r="A230" s="16"/>
      <c r="B230" s="21"/>
      <c r="C230" s="34" t="s">
        <v>48</v>
      </c>
      <c r="D230" s="39">
        <v>290</v>
      </c>
      <c r="E230" s="34"/>
      <c r="F230" s="39"/>
      <c r="G230" s="39"/>
      <c r="H230" s="40">
        <v>6.7</v>
      </c>
      <c r="I230" s="40">
        <v>8</v>
      </c>
      <c r="J230" s="38">
        <f>H230*$L$1</f>
        <v>399.17393999999996</v>
      </c>
      <c r="K230" s="38">
        <f>I230*$L$1</f>
        <v>476.62559999999996</v>
      </c>
      <c r="L230" s="94">
        <f>J230*(1-$N$4)</f>
        <v>239.50436399999995</v>
      </c>
      <c r="M230" s="94">
        <f>J230*(1-$L$5)</f>
        <v>199.58696999999998</v>
      </c>
      <c r="N230" s="94">
        <f>J230*(1-$L$5)</f>
        <v>199.58696999999998</v>
      </c>
      <c r="O230" s="106" t="s">
        <v>355</v>
      </c>
      <c r="P230" s="100"/>
    </row>
    <row r="231" spans="1:16" s="33" customFormat="1" ht="13.5" customHeight="1" x14ac:dyDescent="0.2">
      <c r="A231" s="32"/>
      <c r="B231" s="35"/>
      <c r="C231" s="35"/>
      <c r="D231" s="48"/>
      <c r="E231" s="35"/>
      <c r="F231" s="35"/>
      <c r="G231" s="35"/>
      <c r="H231" s="35"/>
      <c r="I231" s="36"/>
      <c r="J231" s="37"/>
      <c r="K231" s="37"/>
      <c r="L231" s="44"/>
      <c r="M231" s="44"/>
      <c r="N231" s="44"/>
      <c r="O231" s="44"/>
      <c r="P231" s="44"/>
    </row>
    <row r="232" spans="1:16" s="17" customFormat="1" ht="81.75" customHeight="1" x14ac:dyDescent="0.2">
      <c r="A232" s="16"/>
      <c r="B232" s="21"/>
      <c r="C232" s="34" t="s">
        <v>49</v>
      </c>
      <c r="D232" s="39">
        <v>290</v>
      </c>
      <c r="E232" s="34"/>
      <c r="F232" s="39"/>
      <c r="G232" s="39"/>
      <c r="H232" s="40">
        <v>6.7</v>
      </c>
      <c r="I232" s="40">
        <v>8</v>
      </c>
      <c r="J232" s="38">
        <f>H232*$L$1</f>
        <v>399.17393999999996</v>
      </c>
      <c r="K232" s="38">
        <f>I232*$L$1</f>
        <v>476.62559999999996</v>
      </c>
      <c r="L232" s="94">
        <f>J232*(1-$N$4)</f>
        <v>239.50436399999995</v>
      </c>
      <c r="M232" s="94">
        <f>J232*(1-$L$5)</f>
        <v>199.58696999999998</v>
      </c>
      <c r="N232" s="94">
        <f>J232*(1-$L$5)</f>
        <v>199.58696999999998</v>
      </c>
      <c r="O232" s="106" t="s">
        <v>356</v>
      </c>
      <c r="P232" s="100"/>
    </row>
    <row r="233" spans="1:16" s="33" customFormat="1" ht="13.5" customHeight="1" x14ac:dyDescent="0.2">
      <c r="A233" s="32"/>
      <c r="B233" s="35"/>
      <c r="C233" s="35"/>
      <c r="D233" s="48"/>
      <c r="E233" s="35"/>
      <c r="F233" s="35"/>
      <c r="G233" s="35"/>
      <c r="H233" s="35"/>
      <c r="I233" s="36"/>
      <c r="J233" s="37"/>
      <c r="K233" s="37"/>
      <c r="L233" s="44"/>
      <c r="M233" s="44"/>
      <c r="N233" s="44"/>
      <c r="O233" s="44"/>
      <c r="P233" s="44"/>
    </row>
    <row r="234" spans="1:16" s="17" customFormat="1" ht="81.75" customHeight="1" x14ac:dyDescent="0.2">
      <c r="A234" s="16"/>
      <c r="B234" s="21"/>
      <c r="C234" s="34" t="s">
        <v>50</v>
      </c>
      <c r="D234" s="39">
        <v>290</v>
      </c>
      <c r="E234" s="34"/>
      <c r="F234" s="39"/>
      <c r="G234" s="39"/>
      <c r="H234" s="40">
        <v>6.7</v>
      </c>
      <c r="I234" s="40">
        <v>8</v>
      </c>
      <c r="J234" s="38">
        <f>H234*$L$1</f>
        <v>399.17393999999996</v>
      </c>
      <c r="K234" s="38">
        <f>I234*$L$1</f>
        <v>476.62559999999996</v>
      </c>
      <c r="L234" s="94">
        <f>J234*(1-$N$4)</f>
        <v>239.50436399999995</v>
      </c>
      <c r="M234" s="94">
        <f>J234*(1-$L$5)</f>
        <v>199.58696999999998</v>
      </c>
      <c r="N234" s="94">
        <f>J234*(1-$L$5)</f>
        <v>199.58696999999998</v>
      </c>
      <c r="O234" s="106" t="s">
        <v>357</v>
      </c>
      <c r="P234" s="100"/>
    </row>
    <row r="235" spans="1:16" s="33" customFormat="1" ht="13.5" customHeight="1" x14ac:dyDescent="0.2">
      <c r="A235" s="32"/>
      <c r="B235" s="35"/>
      <c r="C235" s="35"/>
      <c r="D235" s="48"/>
      <c r="E235" s="35"/>
      <c r="F235" s="35"/>
      <c r="G235" s="35"/>
      <c r="H235" s="35"/>
      <c r="I235" s="36"/>
      <c r="J235" s="37"/>
      <c r="K235" s="37"/>
      <c r="L235" s="44"/>
      <c r="M235" s="44"/>
      <c r="N235" s="44"/>
      <c r="O235" s="44"/>
      <c r="P235" s="44"/>
    </row>
    <row r="236" spans="1:16" s="17" customFormat="1" ht="81.75" customHeight="1" x14ac:dyDescent="0.2">
      <c r="A236" s="16"/>
      <c r="B236" s="21"/>
      <c r="C236" s="34" t="s">
        <v>66</v>
      </c>
      <c r="D236" s="39">
        <v>290</v>
      </c>
      <c r="E236" s="34"/>
      <c r="F236" s="39"/>
      <c r="G236" s="39"/>
      <c r="H236" s="40">
        <v>6.7</v>
      </c>
      <c r="I236" s="40">
        <v>8</v>
      </c>
      <c r="J236" s="38">
        <f>H236*$L$1</f>
        <v>399.17393999999996</v>
      </c>
      <c r="K236" s="38">
        <f>I236*$L$1</f>
        <v>476.62559999999996</v>
      </c>
      <c r="L236" s="94">
        <f>J236*(1-$N$4)</f>
        <v>239.50436399999995</v>
      </c>
      <c r="M236" s="94">
        <f>J236*(1-$L$5)</f>
        <v>199.58696999999998</v>
      </c>
      <c r="N236" s="94">
        <f>J236*(1-$L$5)</f>
        <v>199.58696999999998</v>
      </c>
      <c r="O236" s="106" t="s">
        <v>358</v>
      </c>
      <c r="P236" s="100"/>
    </row>
    <row r="237" spans="1:16" s="33" customFormat="1" ht="13.5" customHeight="1" x14ac:dyDescent="0.2">
      <c r="A237" s="32"/>
      <c r="B237" s="35"/>
      <c r="C237" s="35"/>
      <c r="D237" s="48"/>
      <c r="E237" s="35"/>
      <c r="F237" s="35"/>
      <c r="G237" s="35"/>
      <c r="H237" s="35"/>
      <c r="I237" s="36"/>
      <c r="J237" s="37"/>
      <c r="K237" s="37"/>
      <c r="L237" s="44"/>
      <c r="M237" s="44"/>
      <c r="N237" s="44"/>
      <c r="O237" s="44"/>
      <c r="P237" s="44"/>
    </row>
    <row r="238" spans="1:16" s="17" customFormat="1" ht="31.5" x14ac:dyDescent="0.2">
      <c r="A238" s="16"/>
      <c r="B238" s="52"/>
      <c r="C238" s="53" t="s">
        <v>187</v>
      </c>
      <c r="D238" s="22"/>
      <c r="E238" s="22"/>
      <c r="F238" s="23"/>
      <c r="G238" s="24"/>
      <c r="H238" s="31"/>
      <c r="I238" s="41"/>
      <c r="J238" s="46"/>
      <c r="K238" s="42"/>
      <c r="L238" s="41"/>
      <c r="M238" s="41"/>
      <c r="N238" s="41"/>
      <c r="O238" s="98"/>
      <c r="P238" s="98"/>
    </row>
    <row r="239" spans="1:16" s="33" customFormat="1" ht="13.5" customHeight="1" x14ac:dyDescent="0.2">
      <c r="A239" s="32"/>
      <c r="B239" s="35"/>
      <c r="C239" s="35"/>
      <c r="D239" s="48"/>
      <c r="E239" s="35"/>
      <c r="F239" s="35"/>
      <c r="G239" s="35"/>
      <c r="H239" s="35"/>
      <c r="I239" s="36"/>
      <c r="J239" s="37"/>
      <c r="K239" s="37"/>
      <c r="L239" s="44"/>
      <c r="M239" s="44"/>
      <c r="N239" s="44"/>
      <c r="O239" s="44"/>
      <c r="P239" s="44"/>
    </row>
    <row r="240" spans="1:16" s="17" customFormat="1" ht="81.75" customHeight="1" x14ac:dyDescent="0.2">
      <c r="A240" s="16"/>
      <c r="B240" s="21"/>
      <c r="C240" s="34" t="s">
        <v>190</v>
      </c>
      <c r="D240" s="39">
        <v>290</v>
      </c>
      <c r="E240" s="34"/>
      <c r="F240" s="39"/>
      <c r="G240" s="39"/>
      <c r="H240" s="40">
        <v>5</v>
      </c>
      <c r="I240" s="40">
        <v>6</v>
      </c>
      <c r="J240" s="38">
        <f>H240*$L$1</f>
        <v>297.89099999999996</v>
      </c>
      <c r="K240" s="38">
        <f>I240*$L$1</f>
        <v>357.4692</v>
      </c>
      <c r="L240" s="94">
        <f>J240*(1-$N$4)</f>
        <v>178.73459999999997</v>
      </c>
      <c r="M240" s="94">
        <f>J240*(1-$L$5)</f>
        <v>148.94549999999998</v>
      </c>
      <c r="N240" s="94">
        <f>J240*(1-$L$5)</f>
        <v>148.94549999999998</v>
      </c>
      <c r="O240" s="105" t="s">
        <v>359</v>
      </c>
      <c r="P240" s="100"/>
    </row>
    <row r="241" spans="1:16" s="33" customFormat="1" ht="13.5" customHeight="1" x14ac:dyDescent="0.2">
      <c r="A241" s="32"/>
      <c r="B241" s="35"/>
      <c r="C241" s="35"/>
      <c r="D241" s="48"/>
      <c r="E241" s="35"/>
      <c r="F241" s="35"/>
      <c r="G241" s="35"/>
      <c r="H241" s="35"/>
      <c r="I241" s="36"/>
      <c r="J241" s="37"/>
      <c r="K241" s="37"/>
      <c r="L241" s="44"/>
      <c r="M241" s="44"/>
      <c r="N241" s="44"/>
      <c r="O241" s="44"/>
      <c r="P241" s="44"/>
    </row>
    <row r="242" spans="1:16" s="17" customFormat="1" ht="81.75" customHeight="1" x14ac:dyDescent="0.2">
      <c r="A242" s="16"/>
      <c r="B242" s="21"/>
      <c r="C242" s="34" t="s">
        <v>188</v>
      </c>
      <c r="D242" s="39">
        <v>290</v>
      </c>
      <c r="E242" s="34"/>
      <c r="F242" s="39"/>
      <c r="G242" s="39"/>
      <c r="H242" s="40">
        <v>5</v>
      </c>
      <c r="I242" s="40">
        <v>6</v>
      </c>
      <c r="J242" s="38">
        <f>H242*$L$1</f>
        <v>297.89099999999996</v>
      </c>
      <c r="K242" s="38">
        <f>I242*$L$1</f>
        <v>357.4692</v>
      </c>
      <c r="L242" s="94">
        <f>J242*(1-$N$4)</f>
        <v>178.73459999999997</v>
      </c>
      <c r="M242" s="94">
        <f>J242*(1-$L$5)</f>
        <v>148.94549999999998</v>
      </c>
      <c r="N242" s="94">
        <f>J242*(1-$L$5)</f>
        <v>148.94549999999998</v>
      </c>
      <c r="O242" s="105" t="s">
        <v>360</v>
      </c>
      <c r="P242" s="100"/>
    </row>
    <row r="243" spans="1:16" s="33" customFormat="1" ht="13.5" customHeight="1" x14ac:dyDescent="0.2">
      <c r="A243" s="32"/>
      <c r="B243" s="35"/>
      <c r="C243" s="35"/>
      <c r="D243" s="48"/>
      <c r="E243" s="35"/>
      <c r="F243" s="35"/>
      <c r="G243" s="35"/>
      <c r="H243" s="35"/>
      <c r="I243" s="36"/>
      <c r="J243" s="37"/>
      <c r="K243" s="37"/>
      <c r="L243" s="44"/>
      <c r="M243" s="44"/>
      <c r="N243" s="44"/>
      <c r="O243" s="44"/>
      <c r="P243" s="44"/>
    </row>
    <row r="244" spans="1:16" s="17" customFormat="1" ht="81.75" customHeight="1" x14ac:dyDescent="0.2">
      <c r="A244" s="16"/>
      <c r="B244" s="21"/>
      <c r="C244" s="34" t="s">
        <v>189</v>
      </c>
      <c r="D244" s="39">
        <v>290</v>
      </c>
      <c r="E244" s="34"/>
      <c r="F244" s="39"/>
      <c r="G244" s="39"/>
      <c r="H244" s="40">
        <v>5</v>
      </c>
      <c r="I244" s="40">
        <v>6</v>
      </c>
      <c r="J244" s="38">
        <f>H244*$L$1</f>
        <v>297.89099999999996</v>
      </c>
      <c r="K244" s="38">
        <f>I244*$L$1</f>
        <v>357.4692</v>
      </c>
      <c r="L244" s="94">
        <f>J244*(1-$N$4)</f>
        <v>178.73459999999997</v>
      </c>
      <c r="M244" s="94">
        <f>J244*(1-$L$5)</f>
        <v>148.94549999999998</v>
      </c>
      <c r="N244" s="94">
        <f>J244*(1-$L$5)</f>
        <v>148.94549999999998</v>
      </c>
      <c r="O244" s="105" t="s">
        <v>361</v>
      </c>
      <c r="P244" s="100"/>
    </row>
    <row r="245" spans="1:16" s="33" customFormat="1" ht="13.5" customHeight="1" x14ac:dyDescent="0.2">
      <c r="A245" s="32"/>
      <c r="B245" s="35"/>
      <c r="C245" s="35"/>
      <c r="D245" s="48"/>
      <c r="E245" s="35"/>
      <c r="F245" s="35"/>
      <c r="G245" s="35"/>
      <c r="H245" s="35"/>
      <c r="I245" s="36"/>
      <c r="J245" s="37"/>
      <c r="K245" s="37"/>
      <c r="L245" s="44"/>
      <c r="M245" s="44"/>
      <c r="N245" s="44"/>
      <c r="O245" s="44"/>
      <c r="P245" s="44"/>
    </row>
    <row r="246" spans="1:16" s="17" customFormat="1" ht="81.75" customHeight="1" x14ac:dyDescent="0.2">
      <c r="A246" s="16"/>
      <c r="B246" s="21"/>
      <c r="C246" s="34" t="s">
        <v>191</v>
      </c>
      <c r="D246" s="39">
        <v>290</v>
      </c>
      <c r="E246" s="34"/>
      <c r="F246" s="39"/>
      <c r="G246" s="39"/>
      <c r="H246" s="40">
        <v>5</v>
      </c>
      <c r="I246" s="40">
        <v>6</v>
      </c>
      <c r="J246" s="38">
        <f>H246*$L$1</f>
        <v>297.89099999999996</v>
      </c>
      <c r="K246" s="38">
        <f>I246*$L$1</f>
        <v>357.4692</v>
      </c>
      <c r="L246" s="94">
        <f>J246*(1-$N$4)</f>
        <v>178.73459999999997</v>
      </c>
      <c r="M246" s="94">
        <f>J246*(1-$L$5)</f>
        <v>148.94549999999998</v>
      </c>
      <c r="N246" s="94">
        <f>J246*(1-$L$5)</f>
        <v>148.94549999999998</v>
      </c>
      <c r="O246" s="105" t="s">
        <v>362</v>
      </c>
      <c r="P246" s="100"/>
    </row>
    <row r="247" spans="1:16" s="33" customFormat="1" ht="13.5" customHeight="1" x14ac:dyDescent="0.2">
      <c r="A247" s="32"/>
      <c r="B247" s="35"/>
      <c r="C247" s="35"/>
      <c r="D247" s="48"/>
      <c r="E247" s="35"/>
      <c r="F247" s="35"/>
      <c r="G247" s="35"/>
      <c r="H247" s="35"/>
      <c r="I247" s="36"/>
      <c r="J247" s="37"/>
      <c r="K247" s="37"/>
      <c r="L247" s="44"/>
      <c r="M247" s="44"/>
      <c r="N247" s="44"/>
      <c r="O247" s="44"/>
      <c r="P247" s="44"/>
    </row>
    <row r="248" spans="1:16" s="17" customFormat="1" ht="81.75" customHeight="1" x14ac:dyDescent="0.2">
      <c r="A248" s="16"/>
      <c r="B248" s="21"/>
      <c r="C248" s="34" t="s">
        <v>192</v>
      </c>
      <c r="D248" s="39">
        <v>290</v>
      </c>
      <c r="E248" s="34"/>
      <c r="F248" s="39"/>
      <c r="G248" s="39"/>
      <c r="H248" s="40">
        <v>5</v>
      </c>
      <c r="I248" s="40">
        <v>6</v>
      </c>
      <c r="J248" s="38">
        <f>H248*$L$1</f>
        <v>297.89099999999996</v>
      </c>
      <c r="K248" s="38">
        <f>I248*$L$1</f>
        <v>357.4692</v>
      </c>
      <c r="L248" s="94">
        <f>J248*(1-$N$4)</f>
        <v>178.73459999999997</v>
      </c>
      <c r="M248" s="94">
        <f>J248*(1-$L$5)</f>
        <v>148.94549999999998</v>
      </c>
      <c r="N248" s="94">
        <f>J248*(1-$L$5)</f>
        <v>148.94549999999998</v>
      </c>
      <c r="O248" s="105" t="s">
        <v>363</v>
      </c>
      <c r="P248" s="100"/>
    </row>
    <row r="249" spans="1:16" s="33" customFormat="1" ht="13.5" customHeight="1" x14ac:dyDescent="0.2">
      <c r="A249" s="32"/>
      <c r="B249" s="35"/>
      <c r="C249" s="35"/>
      <c r="D249" s="48"/>
      <c r="E249" s="35"/>
      <c r="F249" s="35"/>
      <c r="G249" s="35"/>
      <c r="H249" s="35"/>
      <c r="I249" s="36"/>
      <c r="J249" s="37"/>
      <c r="K249" s="37"/>
      <c r="L249" s="44"/>
      <c r="M249" s="44"/>
      <c r="N249" s="44"/>
      <c r="O249" s="44"/>
      <c r="P249" s="44"/>
    </row>
    <row r="250" spans="1:16" s="17" customFormat="1" ht="81.75" customHeight="1" x14ac:dyDescent="0.2">
      <c r="A250" s="16"/>
      <c r="B250" s="21"/>
      <c r="C250" s="34" t="s">
        <v>193</v>
      </c>
      <c r="D250" s="39">
        <v>290</v>
      </c>
      <c r="E250" s="34"/>
      <c r="F250" s="39"/>
      <c r="G250" s="39"/>
      <c r="H250" s="40">
        <v>5</v>
      </c>
      <c r="I250" s="40">
        <v>6</v>
      </c>
      <c r="J250" s="38">
        <f>H250*$L$1</f>
        <v>297.89099999999996</v>
      </c>
      <c r="K250" s="38">
        <f>I250*$L$1</f>
        <v>357.4692</v>
      </c>
      <c r="L250" s="94">
        <f>J250*(1-$N$4)</f>
        <v>178.73459999999997</v>
      </c>
      <c r="M250" s="94">
        <f>J250*(1-$L$5)</f>
        <v>148.94549999999998</v>
      </c>
      <c r="N250" s="94">
        <f>J250*(1-$L$5)</f>
        <v>148.94549999999998</v>
      </c>
      <c r="O250" s="105" t="s">
        <v>364</v>
      </c>
      <c r="P250" s="100"/>
    </row>
    <row r="251" spans="1:16" s="33" customFormat="1" ht="13.5" customHeight="1" x14ac:dyDescent="0.2">
      <c r="A251" s="32"/>
      <c r="B251" s="35"/>
      <c r="C251" s="35"/>
      <c r="D251" s="48"/>
      <c r="E251" s="35"/>
      <c r="F251" s="35"/>
      <c r="G251" s="35"/>
      <c r="H251" s="35"/>
      <c r="I251" s="36"/>
      <c r="J251" s="37"/>
      <c r="K251" s="37"/>
      <c r="L251" s="44"/>
      <c r="M251" s="44"/>
      <c r="N251" s="44"/>
      <c r="O251" s="44"/>
      <c r="P251" s="44"/>
    </row>
    <row r="252" spans="1:16" s="33" customFormat="1" x14ac:dyDescent="0.2">
      <c r="A252" s="32"/>
      <c r="B252" s="25"/>
      <c r="C252" s="53" t="s">
        <v>217</v>
      </c>
      <c r="D252" s="22"/>
      <c r="E252" s="22"/>
      <c r="F252" s="23"/>
      <c r="G252" s="24"/>
      <c r="H252" s="31"/>
      <c r="I252" s="41"/>
      <c r="J252" s="46"/>
      <c r="K252" s="42"/>
      <c r="L252" s="41"/>
      <c r="M252" s="41"/>
      <c r="N252" s="41"/>
      <c r="O252" s="98"/>
      <c r="P252" s="98"/>
    </row>
    <row r="253" spans="1:16" s="33" customFormat="1" ht="13.5" customHeight="1" x14ac:dyDescent="0.2">
      <c r="A253" s="32"/>
      <c r="B253" s="35"/>
      <c r="C253" s="35"/>
      <c r="D253" s="48"/>
      <c r="E253" s="35"/>
      <c r="F253" s="35"/>
      <c r="G253" s="35"/>
      <c r="H253" s="35"/>
      <c r="I253" s="36"/>
      <c r="J253" s="37"/>
      <c r="K253" s="37"/>
      <c r="L253" s="44"/>
      <c r="M253" s="44"/>
      <c r="N253" s="44"/>
      <c r="O253" s="44"/>
      <c r="P253" s="44"/>
    </row>
    <row r="254" spans="1:16" s="17" customFormat="1" ht="81.75" customHeight="1" x14ac:dyDescent="0.2">
      <c r="A254" s="16"/>
      <c r="B254" s="21"/>
      <c r="C254" s="34" t="s">
        <v>290</v>
      </c>
      <c r="D254" s="39">
        <v>290</v>
      </c>
      <c r="E254" s="34"/>
      <c r="F254" s="39"/>
      <c r="G254" s="39"/>
      <c r="H254" s="40">
        <v>5.5</v>
      </c>
      <c r="I254" s="40">
        <v>6.5</v>
      </c>
      <c r="J254" s="38">
        <f>H254*$L$1</f>
        <v>327.68009999999998</v>
      </c>
      <c r="K254" s="38">
        <f>I254*$L$1</f>
        <v>387.25829999999996</v>
      </c>
      <c r="L254" s="94">
        <f>J254*(1-$N$4)</f>
        <v>196.60805999999999</v>
      </c>
      <c r="M254" s="94">
        <f>J254*(1-$L$5)</f>
        <v>163.84004999999999</v>
      </c>
      <c r="N254" s="94">
        <f>J254*(1-$L$5)</f>
        <v>163.84004999999999</v>
      </c>
      <c r="O254" s="105" t="s">
        <v>365</v>
      </c>
      <c r="P254" s="100"/>
    </row>
    <row r="255" spans="1:16" s="33" customFormat="1" ht="13.5" customHeight="1" x14ac:dyDescent="0.2">
      <c r="A255" s="32"/>
      <c r="B255" s="35"/>
      <c r="C255" s="35"/>
      <c r="D255" s="48"/>
      <c r="E255" s="35"/>
      <c r="F255" s="35"/>
      <c r="G255" s="35"/>
      <c r="H255" s="35"/>
      <c r="I255" s="36"/>
      <c r="J255" s="37"/>
      <c r="K255" s="37"/>
      <c r="L255" s="44"/>
      <c r="M255" s="44"/>
      <c r="N255" s="44"/>
      <c r="O255" s="44"/>
      <c r="P255" s="44"/>
    </row>
    <row r="256" spans="1:16" s="17" customFormat="1" ht="47.25" x14ac:dyDescent="0.2">
      <c r="A256" s="16"/>
      <c r="B256" s="52"/>
      <c r="C256" s="53" t="s">
        <v>226</v>
      </c>
      <c r="D256" s="22"/>
      <c r="E256" s="22"/>
      <c r="F256" s="23"/>
      <c r="G256" s="24"/>
      <c r="H256" s="31"/>
      <c r="I256" s="41"/>
      <c r="J256" s="46"/>
      <c r="K256" s="42"/>
      <c r="L256" s="41"/>
      <c r="M256" s="41"/>
      <c r="N256" s="41"/>
      <c r="O256" s="98"/>
      <c r="P256" s="98"/>
    </row>
    <row r="257" spans="1:16" s="33" customFormat="1" ht="13.5" customHeight="1" x14ac:dyDescent="0.2">
      <c r="A257" s="32"/>
      <c r="B257" s="35"/>
      <c r="C257" s="35"/>
      <c r="D257" s="48"/>
      <c r="E257" s="35"/>
      <c r="F257" s="35"/>
      <c r="G257" s="35"/>
      <c r="H257" s="35"/>
      <c r="I257" s="36"/>
      <c r="J257" s="37"/>
      <c r="K257" s="37"/>
      <c r="L257" s="44"/>
      <c r="M257" s="44"/>
      <c r="N257" s="44"/>
      <c r="O257" s="44"/>
      <c r="P257" s="44"/>
    </row>
    <row r="258" spans="1:16" s="17" customFormat="1" ht="81.75" customHeight="1" x14ac:dyDescent="0.2">
      <c r="A258" s="16"/>
      <c r="B258" s="21"/>
      <c r="C258" s="34" t="s">
        <v>284</v>
      </c>
      <c r="D258" s="39"/>
      <c r="E258" s="34"/>
      <c r="F258" s="39"/>
      <c r="G258" s="39"/>
      <c r="H258" s="40">
        <v>5</v>
      </c>
      <c r="I258" s="40">
        <v>6</v>
      </c>
      <c r="J258" s="38">
        <f>H258*$L$1</f>
        <v>297.89099999999996</v>
      </c>
      <c r="K258" s="38">
        <f>I258*$L$1</f>
        <v>357.4692</v>
      </c>
      <c r="L258" s="94">
        <f>J258*(1-$N$4)</f>
        <v>178.73459999999997</v>
      </c>
      <c r="M258" s="94">
        <f>J258*(1-$L$5)</f>
        <v>148.94549999999998</v>
      </c>
      <c r="N258" s="94">
        <f>J258*(1-$L$5)</f>
        <v>148.94549999999998</v>
      </c>
      <c r="O258" s="105" t="s">
        <v>366</v>
      </c>
      <c r="P258" s="100"/>
    </row>
    <row r="259" spans="1:16" s="33" customFormat="1" ht="13.5" customHeight="1" x14ac:dyDescent="0.2">
      <c r="A259" s="32"/>
      <c r="B259" s="35"/>
      <c r="C259" s="35"/>
      <c r="D259" s="48"/>
      <c r="E259" s="35"/>
      <c r="F259" s="35"/>
      <c r="G259" s="35"/>
      <c r="H259" s="35"/>
      <c r="I259" s="36"/>
      <c r="J259" s="37"/>
      <c r="K259" s="37"/>
      <c r="L259" s="44"/>
      <c r="M259" s="44"/>
      <c r="N259" s="44"/>
      <c r="O259" s="44"/>
      <c r="P259" s="44"/>
    </row>
    <row r="260" spans="1:16" s="17" customFormat="1" ht="81.75" customHeight="1" x14ac:dyDescent="0.2">
      <c r="A260" s="16"/>
      <c r="B260" s="21"/>
      <c r="C260" s="34" t="s">
        <v>285</v>
      </c>
      <c r="D260" s="39"/>
      <c r="E260" s="34"/>
      <c r="F260" s="39"/>
      <c r="G260" s="39"/>
      <c r="H260" s="40">
        <v>5</v>
      </c>
      <c r="I260" s="40">
        <v>6</v>
      </c>
      <c r="J260" s="38">
        <f>H260*$L$1</f>
        <v>297.89099999999996</v>
      </c>
      <c r="K260" s="38">
        <f>I260*$L$1</f>
        <v>357.4692</v>
      </c>
      <c r="L260" s="94">
        <f>J260*(1-$N$4)</f>
        <v>178.73459999999997</v>
      </c>
      <c r="M260" s="94">
        <f>J260*(1-$L$5)</f>
        <v>148.94549999999998</v>
      </c>
      <c r="N260" s="94">
        <f>J260*(1-$L$5)</f>
        <v>148.94549999999998</v>
      </c>
      <c r="O260" s="105" t="s">
        <v>367</v>
      </c>
      <c r="P260" s="100"/>
    </row>
    <row r="261" spans="1:16" s="33" customFormat="1" ht="13.5" customHeight="1" x14ac:dyDescent="0.2">
      <c r="A261" s="32"/>
      <c r="B261" s="35"/>
      <c r="C261" s="35"/>
      <c r="D261" s="48"/>
      <c r="E261" s="35"/>
      <c r="F261" s="35"/>
      <c r="G261" s="35"/>
      <c r="H261" s="35"/>
      <c r="I261" s="36"/>
      <c r="J261" s="37"/>
      <c r="K261" s="37"/>
      <c r="L261" s="44"/>
      <c r="M261" s="44"/>
      <c r="N261" s="44"/>
      <c r="O261" s="44"/>
      <c r="P261" s="44"/>
    </row>
    <row r="262" spans="1:16" s="17" customFormat="1" ht="81.75" customHeight="1" x14ac:dyDescent="0.2">
      <c r="A262" s="16"/>
      <c r="B262" s="21"/>
      <c r="C262" s="34" t="s">
        <v>286</v>
      </c>
      <c r="D262" s="39"/>
      <c r="E262" s="34"/>
      <c r="F262" s="39"/>
      <c r="G262" s="39"/>
      <c r="H262" s="40">
        <v>5</v>
      </c>
      <c r="I262" s="40">
        <v>6</v>
      </c>
      <c r="J262" s="38">
        <f>H262*$L$1</f>
        <v>297.89099999999996</v>
      </c>
      <c r="K262" s="38">
        <f>I262*$L$1</f>
        <v>357.4692</v>
      </c>
      <c r="L262" s="94">
        <f>J262*(1-$N$4)</f>
        <v>178.73459999999997</v>
      </c>
      <c r="M262" s="94">
        <f>J262*(1-$L$5)</f>
        <v>148.94549999999998</v>
      </c>
      <c r="N262" s="94">
        <f>J262*(1-$L$5)</f>
        <v>148.94549999999998</v>
      </c>
      <c r="O262" s="105" t="s">
        <v>368</v>
      </c>
      <c r="P262" s="100"/>
    </row>
    <row r="263" spans="1:16" s="33" customFormat="1" ht="13.5" customHeight="1" x14ac:dyDescent="0.2">
      <c r="A263" s="32"/>
      <c r="B263" s="35"/>
      <c r="C263" s="35"/>
      <c r="D263" s="48"/>
      <c r="E263" s="35"/>
      <c r="F263" s="35"/>
      <c r="G263" s="35"/>
      <c r="H263" s="35"/>
      <c r="I263" s="36"/>
      <c r="J263" s="37"/>
      <c r="K263" s="37"/>
      <c r="L263" s="44"/>
      <c r="M263" s="44"/>
      <c r="N263" s="44"/>
      <c r="O263" s="44"/>
      <c r="P263" s="44"/>
    </row>
    <row r="264" spans="1:16" s="17" customFormat="1" ht="81.75" customHeight="1" x14ac:dyDescent="0.2">
      <c r="A264" s="16"/>
      <c r="B264" s="21"/>
      <c r="C264" s="34" t="s">
        <v>287</v>
      </c>
      <c r="D264" s="39"/>
      <c r="E264" s="34"/>
      <c r="F264" s="39"/>
      <c r="G264" s="39"/>
      <c r="H264" s="40">
        <v>5</v>
      </c>
      <c r="I264" s="40">
        <v>6</v>
      </c>
      <c r="J264" s="38">
        <f>H264*$L$1</f>
        <v>297.89099999999996</v>
      </c>
      <c r="K264" s="38">
        <f>I264*$L$1</f>
        <v>357.4692</v>
      </c>
      <c r="L264" s="94">
        <f>J264*(1-$N$4)</f>
        <v>178.73459999999997</v>
      </c>
      <c r="M264" s="94">
        <f>J264*(1-$L$5)</f>
        <v>148.94549999999998</v>
      </c>
      <c r="N264" s="94">
        <f>J264*(1-$L$5)</f>
        <v>148.94549999999998</v>
      </c>
      <c r="O264" s="105" t="s">
        <v>357</v>
      </c>
      <c r="P264" s="100"/>
    </row>
    <row r="265" spans="1:16" s="33" customFormat="1" ht="13.5" customHeight="1" x14ac:dyDescent="0.2">
      <c r="A265" s="32"/>
      <c r="B265" s="35"/>
      <c r="C265" s="35"/>
      <c r="D265" s="48"/>
      <c r="E265" s="35"/>
      <c r="F265" s="35"/>
      <c r="G265" s="35"/>
      <c r="H265" s="35"/>
      <c r="I265" s="36"/>
      <c r="J265" s="37"/>
      <c r="K265" s="37"/>
      <c r="L265" s="44"/>
      <c r="M265" s="44"/>
      <c r="N265" s="44"/>
      <c r="O265" s="44"/>
      <c r="P265" s="44"/>
    </row>
    <row r="266" spans="1:16" s="33" customFormat="1" ht="31.5" x14ac:dyDescent="0.2">
      <c r="A266" s="32"/>
      <c r="B266" s="25"/>
      <c r="C266" s="53" t="s">
        <v>231</v>
      </c>
      <c r="D266" s="22"/>
      <c r="E266" s="22"/>
      <c r="F266" s="23"/>
      <c r="G266" s="24"/>
      <c r="H266" s="31"/>
      <c r="I266" s="41"/>
      <c r="J266" s="46"/>
      <c r="K266" s="42"/>
      <c r="L266" s="41"/>
      <c r="M266" s="41"/>
      <c r="N266" s="41"/>
      <c r="O266" s="98"/>
      <c r="P266" s="98"/>
    </row>
    <row r="267" spans="1:16" s="33" customFormat="1" ht="13.5" customHeight="1" x14ac:dyDescent="0.2">
      <c r="A267" s="32"/>
      <c r="B267" s="35"/>
      <c r="C267" s="35"/>
      <c r="D267" s="48"/>
      <c r="E267" s="35"/>
      <c r="F267" s="35"/>
      <c r="G267" s="35"/>
      <c r="H267" s="35"/>
      <c r="I267" s="36"/>
      <c r="J267" s="37"/>
      <c r="K267" s="37"/>
      <c r="L267" s="44"/>
      <c r="M267" s="44"/>
      <c r="N267" s="44"/>
      <c r="O267" s="44"/>
      <c r="P267" s="44"/>
    </row>
    <row r="268" spans="1:16" s="17" customFormat="1" ht="81.75" customHeight="1" x14ac:dyDescent="0.2">
      <c r="A268" s="16"/>
      <c r="B268" s="21"/>
      <c r="C268" s="34" t="s">
        <v>288</v>
      </c>
      <c r="D268" s="39">
        <v>280</v>
      </c>
      <c r="E268" s="34"/>
      <c r="F268" s="39"/>
      <c r="G268" s="39"/>
      <c r="H268" s="40">
        <v>5</v>
      </c>
      <c r="I268" s="40">
        <v>6</v>
      </c>
      <c r="J268" s="38">
        <f>H268*$L$1</f>
        <v>297.89099999999996</v>
      </c>
      <c r="K268" s="38">
        <f>I268*$L$1</f>
        <v>357.4692</v>
      </c>
      <c r="L268" s="94">
        <f>J268*(1-$N$4)</f>
        <v>178.73459999999997</v>
      </c>
      <c r="M268" s="94">
        <f>J268*(1-$L$5)</f>
        <v>148.94549999999998</v>
      </c>
      <c r="N268" s="94">
        <f>J268*(1-$L$5)</f>
        <v>148.94549999999998</v>
      </c>
      <c r="O268" s="105" t="s">
        <v>369</v>
      </c>
      <c r="P268" s="100"/>
    </row>
    <row r="269" spans="1:16" s="33" customFormat="1" ht="13.5" customHeight="1" x14ac:dyDescent="0.2">
      <c r="A269" s="32"/>
      <c r="B269" s="35"/>
      <c r="C269" s="35"/>
      <c r="D269" s="48"/>
      <c r="E269" s="35"/>
      <c r="F269" s="35"/>
      <c r="G269" s="35"/>
      <c r="H269" s="35"/>
      <c r="I269" s="36"/>
      <c r="J269" s="37"/>
      <c r="K269" s="37"/>
      <c r="L269" s="44"/>
      <c r="M269" s="44"/>
      <c r="N269" s="44"/>
      <c r="O269" s="44"/>
      <c r="P269" s="44"/>
    </row>
    <row r="270" spans="1:16" s="17" customFormat="1" ht="81.75" customHeight="1" x14ac:dyDescent="0.2">
      <c r="A270" s="16"/>
      <c r="B270" s="21"/>
      <c r="C270" s="34" t="s">
        <v>289</v>
      </c>
      <c r="D270" s="39">
        <v>280</v>
      </c>
      <c r="E270" s="34"/>
      <c r="F270" s="39"/>
      <c r="G270" s="39"/>
      <c r="H270" s="40">
        <v>5</v>
      </c>
      <c r="I270" s="40">
        <v>6</v>
      </c>
      <c r="J270" s="38">
        <f>H270*$L$1</f>
        <v>297.89099999999996</v>
      </c>
      <c r="K270" s="38">
        <f>I270*$L$1</f>
        <v>357.4692</v>
      </c>
      <c r="L270" s="94">
        <f>J270*(1-$N$4)</f>
        <v>178.73459999999997</v>
      </c>
      <c r="M270" s="94">
        <f>J270*(1-$L$5)</f>
        <v>148.94549999999998</v>
      </c>
      <c r="N270" s="94">
        <f>J270*(1-$L$5)</f>
        <v>148.94549999999998</v>
      </c>
      <c r="O270" s="105" t="s">
        <v>370</v>
      </c>
      <c r="P270" s="100"/>
    </row>
    <row r="271" spans="1:16" s="33" customFormat="1" ht="13.5" customHeight="1" x14ac:dyDescent="0.2">
      <c r="A271" s="32"/>
      <c r="B271" s="35"/>
      <c r="C271" s="35"/>
      <c r="D271" s="48"/>
      <c r="E271" s="35"/>
      <c r="F271" s="35"/>
      <c r="G271" s="35"/>
      <c r="H271" s="35"/>
      <c r="I271" s="36"/>
      <c r="J271" s="37"/>
      <c r="K271" s="37"/>
      <c r="L271" s="44"/>
      <c r="M271" s="44"/>
      <c r="N271" s="44"/>
      <c r="O271" s="44"/>
      <c r="P271" s="44"/>
    </row>
    <row r="272" spans="1:16" s="17" customFormat="1" ht="81.75" customHeight="1" x14ac:dyDescent="0.2">
      <c r="A272" s="16"/>
      <c r="B272" s="21"/>
      <c r="C272" s="34" t="s">
        <v>299</v>
      </c>
      <c r="D272" s="39">
        <v>280</v>
      </c>
      <c r="E272" s="34"/>
      <c r="F272" s="39"/>
      <c r="G272" s="39"/>
      <c r="H272" s="40">
        <v>5</v>
      </c>
      <c r="I272" s="40">
        <v>6</v>
      </c>
      <c r="J272" s="38">
        <f>H272*$L$1</f>
        <v>297.89099999999996</v>
      </c>
      <c r="K272" s="38">
        <f>I272*$L$1</f>
        <v>357.4692</v>
      </c>
      <c r="L272" s="94">
        <f>J272*(1-$N$4)</f>
        <v>178.73459999999997</v>
      </c>
      <c r="M272" s="94">
        <f>J272*(1-$L$5)</f>
        <v>148.94549999999998</v>
      </c>
      <c r="N272" s="94">
        <f>J272*(1-$L$5)</f>
        <v>148.94549999999998</v>
      </c>
      <c r="O272" s="105" t="s">
        <v>371</v>
      </c>
      <c r="P272" s="100"/>
    </row>
    <row r="273" spans="1:16" s="33" customFormat="1" ht="13.5" customHeight="1" x14ac:dyDescent="0.2">
      <c r="A273" s="32"/>
      <c r="B273" s="35"/>
      <c r="C273" s="35"/>
      <c r="D273" s="48"/>
      <c r="E273" s="35"/>
      <c r="F273" s="35"/>
      <c r="G273" s="35"/>
      <c r="H273" s="35"/>
      <c r="I273" s="36"/>
      <c r="J273" s="37"/>
      <c r="K273" s="37"/>
      <c r="L273" s="44"/>
      <c r="M273" s="44"/>
      <c r="N273" s="44"/>
      <c r="O273" s="44"/>
      <c r="P273" s="44"/>
    </row>
    <row r="274" spans="1:16" s="17" customFormat="1" ht="84" customHeight="1" x14ac:dyDescent="0.2">
      <c r="A274" s="16"/>
      <c r="B274" s="21"/>
      <c r="C274" s="34" t="s">
        <v>300</v>
      </c>
      <c r="D274" s="39">
        <v>280</v>
      </c>
      <c r="E274" s="34"/>
      <c r="F274" s="39"/>
      <c r="G274" s="39"/>
      <c r="H274" s="40">
        <v>5</v>
      </c>
      <c r="I274" s="40">
        <v>6</v>
      </c>
      <c r="J274" s="38">
        <f>H274*$L$1</f>
        <v>297.89099999999996</v>
      </c>
      <c r="K274" s="38">
        <f>I274*$L$1</f>
        <v>357.4692</v>
      </c>
      <c r="L274" s="94">
        <f>J274*(1-$N$4)</f>
        <v>178.73459999999997</v>
      </c>
      <c r="M274" s="94">
        <f>J274*(1-$L$5)</f>
        <v>148.94549999999998</v>
      </c>
      <c r="N274" s="94">
        <f>J274*(1-$L$5)</f>
        <v>148.94549999999998</v>
      </c>
      <c r="O274" s="105" t="s">
        <v>372</v>
      </c>
      <c r="P274" s="100"/>
    </row>
    <row r="275" spans="1:16" s="33" customFormat="1" ht="13.5" customHeight="1" x14ac:dyDescent="0.2">
      <c r="A275" s="32"/>
      <c r="B275" s="35"/>
      <c r="C275" s="35"/>
      <c r="D275" s="48"/>
      <c r="E275" s="35"/>
      <c r="F275" s="35"/>
      <c r="G275" s="35"/>
      <c r="H275" s="35"/>
      <c r="I275" s="36"/>
      <c r="J275" s="37"/>
      <c r="K275" s="37"/>
      <c r="L275" s="44"/>
      <c r="M275" s="44"/>
      <c r="N275" s="44"/>
      <c r="O275" s="44"/>
      <c r="P275" s="44"/>
    </row>
    <row r="276" spans="1:16" s="33" customFormat="1" ht="31.5" x14ac:dyDescent="0.2">
      <c r="A276" s="32"/>
      <c r="B276" s="25"/>
      <c r="C276" s="53" t="s">
        <v>237</v>
      </c>
      <c r="D276" s="22"/>
      <c r="E276" s="22"/>
      <c r="F276" s="23"/>
      <c r="G276" s="24"/>
      <c r="H276" s="31"/>
      <c r="I276" s="41"/>
      <c r="J276" s="46"/>
      <c r="K276" s="42"/>
      <c r="L276" s="41"/>
      <c r="M276" s="41"/>
      <c r="N276" s="41"/>
      <c r="O276" s="98"/>
      <c r="P276" s="98"/>
    </row>
    <row r="277" spans="1:16" s="33" customFormat="1" ht="13.5" customHeight="1" x14ac:dyDescent="0.2">
      <c r="A277" s="32"/>
      <c r="B277" s="35"/>
      <c r="C277" s="35"/>
      <c r="D277" s="48"/>
      <c r="E277" s="35"/>
      <c r="F277" s="35"/>
      <c r="G277" s="35"/>
      <c r="H277" s="35"/>
      <c r="I277" s="36"/>
      <c r="J277" s="37"/>
      <c r="K277" s="37"/>
      <c r="L277" s="44"/>
      <c r="M277" s="44"/>
      <c r="N277" s="44"/>
      <c r="O277" s="44"/>
      <c r="P277" s="44"/>
    </row>
    <row r="278" spans="1:16" s="17" customFormat="1" ht="81.75" customHeight="1" x14ac:dyDescent="0.2">
      <c r="A278" s="16"/>
      <c r="B278" s="21"/>
      <c r="C278" s="34" t="s">
        <v>291</v>
      </c>
      <c r="D278" s="39">
        <v>280</v>
      </c>
      <c r="E278" s="34"/>
      <c r="F278" s="39"/>
      <c r="G278" s="39"/>
      <c r="H278" s="40">
        <v>5</v>
      </c>
      <c r="I278" s="40">
        <v>6</v>
      </c>
      <c r="J278" s="38">
        <f>H278*$L$1</f>
        <v>297.89099999999996</v>
      </c>
      <c r="K278" s="38">
        <f>I278*$L$1</f>
        <v>357.4692</v>
      </c>
      <c r="L278" s="94">
        <f>J278*(1-$N$4)</f>
        <v>178.73459999999997</v>
      </c>
      <c r="M278" s="94">
        <f>J278*(1-$L$5)</f>
        <v>148.94549999999998</v>
      </c>
      <c r="N278" s="94">
        <f>J278*(1-$L$5)</f>
        <v>148.94549999999998</v>
      </c>
      <c r="O278" s="105" t="s">
        <v>373</v>
      </c>
      <c r="P278" s="100"/>
    </row>
    <row r="279" spans="1:16" s="33" customFormat="1" ht="13.5" customHeight="1" x14ac:dyDescent="0.2">
      <c r="A279" s="32"/>
      <c r="B279" s="35"/>
      <c r="C279" s="35"/>
      <c r="D279" s="48"/>
      <c r="E279" s="35"/>
      <c r="F279" s="35"/>
      <c r="G279" s="35"/>
      <c r="H279" s="35"/>
      <c r="I279" s="36"/>
      <c r="J279" s="37"/>
      <c r="K279" s="37"/>
      <c r="L279" s="44"/>
      <c r="M279" s="44"/>
      <c r="N279" s="44"/>
      <c r="O279" s="44"/>
      <c r="P279" s="44"/>
    </row>
    <row r="280" spans="1:16" s="17" customFormat="1" ht="81.75" customHeight="1" x14ac:dyDescent="0.2">
      <c r="A280" s="16"/>
      <c r="B280" s="21"/>
      <c r="C280" s="34" t="s">
        <v>292</v>
      </c>
      <c r="D280" s="39">
        <v>280</v>
      </c>
      <c r="E280" s="34"/>
      <c r="F280" s="39"/>
      <c r="G280" s="39"/>
      <c r="H280" s="40">
        <v>5</v>
      </c>
      <c r="I280" s="40">
        <v>6</v>
      </c>
      <c r="J280" s="38">
        <f>H280*$L$1</f>
        <v>297.89099999999996</v>
      </c>
      <c r="K280" s="38">
        <f>I280*$L$1</f>
        <v>357.4692</v>
      </c>
      <c r="L280" s="94">
        <f>J280*(1-$N$4)</f>
        <v>178.73459999999997</v>
      </c>
      <c r="M280" s="94">
        <f>J280*(1-$L$5)</f>
        <v>148.94549999999998</v>
      </c>
      <c r="N280" s="94">
        <f>J280*(1-$L$5)</f>
        <v>148.94549999999998</v>
      </c>
      <c r="O280" s="105" t="s">
        <v>297</v>
      </c>
      <c r="P280" s="100"/>
    </row>
    <row r="281" spans="1:16" s="33" customFormat="1" ht="13.5" customHeight="1" x14ac:dyDescent="0.2">
      <c r="A281" s="32"/>
      <c r="B281" s="35"/>
      <c r="C281" s="35"/>
      <c r="D281" s="48"/>
      <c r="E281" s="35"/>
      <c r="F281" s="35"/>
      <c r="G281" s="35"/>
      <c r="H281" s="35"/>
      <c r="I281" s="36"/>
      <c r="J281" s="37"/>
      <c r="K281" s="37"/>
      <c r="L281" s="44"/>
      <c r="M281" s="44"/>
      <c r="N281" s="44"/>
      <c r="O281" s="44"/>
      <c r="P281" s="44"/>
    </row>
    <row r="282" spans="1:16" s="17" customFormat="1" ht="81.75" customHeight="1" x14ac:dyDescent="0.2">
      <c r="A282" s="16"/>
      <c r="B282" s="21"/>
      <c r="C282" s="34" t="s">
        <v>293</v>
      </c>
      <c r="D282" s="39">
        <v>280</v>
      </c>
      <c r="E282" s="34"/>
      <c r="F282" s="39"/>
      <c r="G282" s="39"/>
      <c r="H282" s="40">
        <v>5</v>
      </c>
      <c r="I282" s="40">
        <v>6</v>
      </c>
      <c r="J282" s="38">
        <f>H282*$L$1</f>
        <v>297.89099999999996</v>
      </c>
      <c r="K282" s="38">
        <f>I282*$L$1</f>
        <v>357.4692</v>
      </c>
      <c r="L282" s="94">
        <f>J282*(1-$N$4)</f>
        <v>178.73459999999997</v>
      </c>
      <c r="M282" s="94">
        <f>J282*(1-$L$5)</f>
        <v>148.94549999999998</v>
      </c>
      <c r="N282" s="94">
        <f>J282*(1-$L$5)</f>
        <v>148.94549999999998</v>
      </c>
      <c r="O282" s="105" t="s">
        <v>374</v>
      </c>
      <c r="P282" s="100"/>
    </row>
    <row r="283" spans="1:16" s="33" customFormat="1" ht="13.5" customHeight="1" x14ac:dyDescent="0.2">
      <c r="A283" s="32"/>
      <c r="B283" s="35"/>
      <c r="C283" s="35"/>
      <c r="D283" s="48"/>
      <c r="E283" s="35"/>
      <c r="F283" s="35"/>
      <c r="G283" s="35"/>
      <c r="H283" s="35"/>
      <c r="I283" s="36"/>
      <c r="J283" s="37"/>
      <c r="K283" s="37"/>
      <c r="L283" s="44"/>
      <c r="M283" s="44"/>
      <c r="N283" s="44"/>
      <c r="O283" s="44"/>
      <c r="P283" s="44"/>
    </row>
    <row r="284" spans="1:16" s="17" customFormat="1" ht="81.75" customHeight="1" x14ac:dyDescent="0.2">
      <c r="A284" s="16"/>
      <c r="B284" s="21"/>
      <c r="C284" s="34" t="s">
        <v>294</v>
      </c>
      <c r="D284" s="39">
        <v>280</v>
      </c>
      <c r="E284" s="34"/>
      <c r="F284" s="39"/>
      <c r="G284" s="39"/>
      <c r="H284" s="40">
        <v>5</v>
      </c>
      <c r="I284" s="40">
        <v>6</v>
      </c>
      <c r="J284" s="38">
        <f>H284*$L$1</f>
        <v>297.89099999999996</v>
      </c>
      <c r="K284" s="38">
        <f>I284*$L$1</f>
        <v>357.4692</v>
      </c>
      <c r="L284" s="94">
        <f>J284*(1-$N$4)</f>
        <v>178.73459999999997</v>
      </c>
      <c r="M284" s="94">
        <f>J284*(1-$L$5)</f>
        <v>148.94549999999998</v>
      </c>
      <c r="N284" s="94">
        <f>J284*(1-$L$5)</f>
        <v>148.94549999999998</v>
      </c>
      <c r="O284" s="105" t="s">
        <v>375</v>
      </c>
      <c r="P284" s="100"/>
    </row>
    <row r="285" spans="1:16" s="33" customFormat="1" ht="13.5" customHeight="1" x14ac:dyDescent="0.2">
      <c r="A285" s="32"/>
      <c r="B285" s="35"/>
      <c r="C285" s="35"/>
      <c r="D285" s="48"/>
      <c r="E285" s="35"/>
      <c r="F285" s="35"/>
      <c r="G285" s="35"/>
      <c r="H285" s="35"/>
      <c r="I285" s="36"/>
      <c r="J285" s="37"/>
      <c r="K285" s="37"/>
      <c r="L285" s="44"/>
      <c r="M285" s="44"/>
      <c r="N285" s="44"/>
      <c r="O285" s="44"/>
      <c r="P285" s="44"/>
    </row>
    <row r="286" spans="1:16" s="17" customFormat="1" ht="81.75" customHeight="1" x14ac:dyDescent="0.2">
      <c r="A286" s="16"/>
      <c r="B286" s="21"/>
      <c r="C286" s="34" t="s">
        <v>295</v>
      </c>
      <c r="D286" s="39">
        <v>280</v>
      </c>
      <c r="E286" s="34"/>
      <c r="F286" s="39"/>
      <c r="G286" s="39"/>
      <c r="H286" s="40">
        <v>5</v>
      </c>
      <c r="I286" s="40">
        <v>6</v>
      </c>
      <c r="J286" s="38">
        <f>H286*$L$1</f>
        <v>297.89099999999996</v>
      </c>
      <c r="K286" s="38">
        <f>I286*$L$1</f>
        <v>357.4692</v>
      </c>
      <c r="L286" s="94">
        <f>J286*(1-$N$4)</f>
        <v>178.73459999999997</v>
      </c>
      <c r="M286" s="94">
        <f>J286*(1-$L$5)</f>
        <v>148.94549999999998</v>
      </c>
      <c r="N286" s="94">
        <f>J286*(1-$L$5)</f>
        <v>148.94549999999998</v>
      </c>
      <c r="O286" s="105" t="s">
        <v>298</v>
      </c>
      <c r="P286" s="100"/>
    </row>
    <row r="287" spans="1:16" s="33" customFormat="1" ht="13.5" customHeight="1" x14ac:dyDescent="0.2">
      <c r="A287" s="32"/>
      <c r="B287" s="35"/>
      <c r="C287" s="35"/>
      <c r="D287" s="48"/>
      <c r="E287" s="35"/>
      <c r="F287" s="35"/>
      <c r="G287" s="35"/>
      <c r="H287" s="35"/>
      <c r="I287" s="36"/>
      <c r="J287" s="37"/>
      <c r="K287" s="37"/>
      <c r="L287" s="44"/>
      <c r="M287" s="44"/>
      <c r="N287" s="44"/>
      <c r="O287" s="44"/>
      <c r="P287" s="44"/>
    </row>
  </sheetData>
  <mergeCells count="3">
    <mergeCell ref="J2:K2"/>
    <mergeCell ref="J1:K1"/>
    <mergeCell ref="D2:H2"/>
  </mergeCells>
  <hyperlinks>
    <hyperlink ref="D2" r:id="rId1"/>
  </hyperlinks>
  <pageMargins left="0.23622047244094491" right="0.23622047244094491" top="0.35433070866141736" bottom="0.35433070866141736" header="0.31496062992125984" footer="0.31496062992125984"/>
  <pageSetup paperSize="9" scale="49" fitToHeight="8" orientation="portrait" r:id="rId2"/>
  <rowBreaks count="1" manualBreakCount="1">
    <brk id="241" max="14" man="1"/>
  </rowBreaks>
  <colBreaks count="1" manualBreakCount="1">
    <brk id="16" max="1048575" man="1"/>
  </colBreaks>
  <ignoredErrors>
    <ignoredError sqref="O90 O92 O96 O106 O108 O126 O152 O176" twoDigitTextYear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2"/>
  <sheetViews>
    <sheetView zoomScale="80" zoomScaleNormal="80" workbookViewId="0">
      <selection activeCell="M20" sqref="M20"/>
    </sheetView>
  </sheetViews>
  <sheetFormatPr defaultRowHeight="15" x14ac:dyDescent="0.25"/>
  <cols>
    <col min="1" max="1" width="4.42578125" style="78" bestFit="1" customWidth="1"/>
    <col min="2" max="2" width="2.7109375" style="78" customWidth="1"/>
    <col min="3" max="3" width="7.42578125" style="78" bestFit="1" customWidth="1"/>
    <col min="4" max="4" width="1.28515625" style="78" customWidth="1"/>
    <col min="5" max="5" width="7.42578125" style="78" customWidth="1"/>
    <col min="6" max="6" width="3.42578125" style="78" bestFit="1" customWidth="1"/>
    <col min="7" max="7" width="10.140625" style="78" bestFit="1" customWidth="1"/>
    <col min="8" max="8" width="1.28515625" style="78" customWidth="1"/>
    <col min="9" max="9" width="8.85546875" style="78" customWidth="1"/>
    <col min="10" max="10" width="3.42578125" style="78" bestFit="1" customWidth="1"/>
    <col min="11" max="11" width="10.5703125" style="67" bestFit="1" customWidth="1"/>
    <col min="12" max="12" width="1.28515625" style="78" customWidth="1"/>
    <col min="13" max="13" width="8.85546875" style="78" customWidth="1"/>
    <col min="14" max="14" width="3.42578125" style="78" bestFit="1" customWidth="1"/>
    <col min="15" max="15" width="16.5703125" style="78" bestFit="1" customWidth="1"/>
    <col min="16" max="16" width="1.28515625" style="78" customWidth="1"/>
    <col min="17" max="17" width="6.85546875" style="78" customWidth="1"/>
    <col min="18" max="18" width="3.42578125" style="78" bestFit="1" customWidth="1"/>
    <col min="19" max="19" width="17.7109375" style="78" bestFit="1" customWidth="1"/>
    <col min="20" max="20" width="1.28515625" style="78" customWidth="1"/>
    <col min="21" max="21" width="7.28515625" style="78" bestFit="1" customWidth="1"/>
    <col min="22" max="22" width="3.42578125" style="78" bestFit="1" customWidth="1"/>
    <col min="23" max="23" width="12" style="78" bestFit="1" customWidth="1"/>
    <col min="24" max="24" width="1.28515625" style="78" customWidth="1"/>
    <col min="25" max="25" width="6.5703125" style="78" bestFit="1" customWidth="1"/>
    <col min="26" max="26" width="3.42578125" style="78" bestFit="1" customWidth="1"/>
    <col min="27" max="27" width="9.42578125" style="78" bestFit="1" customWidth="1"/>
    <col min="28" max="16384" width="9.140625" style="78"/>
  </cols>
  <sheetData>
    <row r="1" spans="1:29" x14ac:dyDescent="0.25">
      <c r="B1" s="88">
        <f>SUM(B2:B32)</f>
        <v>7</v>
      </c>
      <c r="D1" s="85"/>
      <c r="F1" s="88">
        <f>SUM(F2:F32)</f>
        <v>24</v>
      </c>
      <c r="H1" s="85"/>
      <c r="J1" s="88">
        <f>SUM(J2:J32)</f>
        <v>23</v>
      </c>
      <c r="L1" s="85"/>
      <c r="N1" s="88">
        <f>SUM(N2:N32)</f>
        <v>14</v>
      </c>
      <c r="P1" s="85"/>
      <c r="R1" s="88">
        <f>SUM(R2:R32)</f>
        <v>18</v>
      </c>
      <c r="T1" s="85"/>
      <c r="V1" s="88">
        <f>SUM(V2:V32)</f>
        <v>10</v>
      </c>
      <c r="X1" s="85"/>
      <c r="Z1" s="88">
        <f>SUM(Z2:Z32)</f>
        <v>21</v>
      </c>
      <c r="AC1" s="91">
        <f>SUM(E1:AB1)</f>
        <v>110</v>
      </c>
    </row>
    <row r="2" spans="1:29" x14ac:dyDescent="0.25">
      <c r="A2" s="82">
        <v>277</v>
      </c>
      <c r="B2" s="83">
        <v>7</v>
      </c>
      <c r="C2" s="84" t="s">
        <v>51</v>
      </c>
      <c r="D2" s="85"/>
      <c r="E2" s="82" t="s">
        <v>112</v>
      </c>
      <c r="F2" s="83">
        <v>3</v>
      </c>
      <c r="G2" s="89" t="s">
        <v>26</v>
      </c>
      <c r="H2" s="85"/>
      <c r="I2" s="82" t="s">
        <v>64</v>
      </c>
      <c r="J2" s="83">
        <v>7</v>
      </c>
      <c r="K2" s="89" t="s">
        <v>26</v>
      </c>
      <c r="L2" s="85"/>
      <c r="M2" s="82" t="s">
        <v>59</v>
      </c>
      <c r="N2" s="83">
        <v>3</v>
      </c>
      <c r="O2" s="90" t="s">
        <v>255</v>
      </c>
      <c r="P2" s="85"/>
      <c r="Q2" s="82" t="s">
        <v>80</v>
      </c>
      <c r="R2" s="83">
        <v>3</v>
      </c>
      <c r="S2" s="78" t="s">
        <v>258</v>
      </c>
      <c r="T2" s="85"/>
      <c r="U2" s="82" t="s">
        <v>58</v>
      </c>
      <c r="V2" s="83">
        <v>2</v>
      </c>
      <c r="W2" s="78" t="s">
        <v>265</v>
      </c>
      <c r="X2" s="85"/>
      <c r="Y2" s="83">
        <v>586</v>
      </c>
      <c r="Z2" s="83">
        <v>6</v>
      </c>
      <c r="AA2" s="78" t="s">
        <v>272</v>
      </c>
    </row>
    <row r="3" spans="1:29" x14ac:dyDescent="0.25">
      <c r="C3" s="67" t="s">
        <v>248</v>
      </c>
      <c r="D3" s="86"/>
      <c r="G3" s="67" t="s">
        <v>114</v>
      </c>
      <c r="H3" s="86"/>
      <c r="K3" s="67" t="s">
        <v>139</v>
      </c>
      <c r="L3" s="86"/>
      <c r="M3" s="79"/>
      <c r="O3" s="67" t="s">
        <v>159</v>
      </c>
      <c r="P3" s="86"/>
      <c r="S3" s="67" t="s">
        <v>174</v>
      </c>
      <c r="T3" s="86"/>
      <c r="U3" s="79"/>
      <c r="W3" s="67" t="s">
        <v>177</v>
      </c>
      <c r="X3" s="86"/>
      <c r="AA3" s="67" t="s">
        <v>194</v>
      </c>
    </row>
    <row r="4" spans="1:29" x14ac:dyDescent="0.25">
      <c r="C4" s="67" t="s">
        <v>249</v>
      </c>
      <c r="D4" s="86"/>
      <c r="F4" s="107" t="s">
        <v>303</v>
      </c>
      <c r="G4" s="108" t="s">
        <v>115</v>
      </c>
      <c r="H4" s="86"/>
      <c r="I4" s="109" t="s">
        <v>305</v>
      </c>
      <c r="K4" s="67" t="s">
        <v>140</v>
      </c>
      <c r="L4" s="86"/>
      <c r="M4" s="79"/>
      <c r="O4" s="67" t="s">
        <v>160</v>
      </c>
      <c r="P4" s="86"/>
      <c r="S4" s="67" t="s">
        <v>175</v>
      </c>
      <c r="T4" s="86"/>
      <c r="U4" s="79"/>
      <c r="W4" s="67" t="s">
        <v>178</v>
      </c>
      <c r="X4" s="86"/>
      <c r="AA4" s="67" t="s">
        <v>195</v>
      </c>
    </row>
    <row r="5" spans="1:29" x14ac:dyDescent="0.25">
      <c r="C5" s="67" t="s">
        <v>250</v>
      </c>
      <c r="D5" s="86"/>
      <c r="G5" s="67" t="s">
        <v>116</v>
      </c>
      <c r="H5" s="86"/>
      <c r="I5" s="107"/>
      <c r="J5" s="107" t="s">
        <v>303</v>
      </c>
      <c r="K5" s="108" t="s">
        <v>141</v>
      </c>
      <c r="L5" s="86"/>
      <c r="M5" s="79"/>
      <c r="O5" s="67" t="s">
        <v>161</v>
      </c>
      <c r="P5" s="86"/>
      <c r="S5" s="67" t="s">
        <v>176</v>
      </c>
      <c r="T5" s="86"/>
      <c r="U5" s="82" t="s">
        <v>57</v>
      </c>
      <c r="V5" s="83">
        <v>8</v>
      </c>
      <c r="W5" s="78" t="s">
        <v>265</v>
      </c>
      <c r="X5" s="86"/>
      <c r="AA5" s="67" t="s">
        <v>196</v>
      </c>
    </row>
    <row r="6" spans="1:29" x14ac:dyDescent="0.25">
      <c r="C6" s="67" t="s">
        <v>251</v>
      </c>
      <c r="D6" s="86"/>
      <c r="E6" s="82" t="s">
        <v>113</v>
      </c>
      <c r="F6" s="83">
        <v>1</v>
      </c>
      <c r="H6" s="86"/>
      <c r="J6" s="107" t="s">
        <v>303</v>
      </c>
      <c r="K6" s="108" t="s">
        <v>143</v>
      </c>
      <c r="L6" s="86"/>
      <c r="M6" s="82" t="s">
        <v>71</v>
      </c>
      <c r="N6" s="83">
        <v>5</v>
      </c>
      <c r="O6" s="90" t="s">
        <v>256</v>
      </c>
      <c r="P6" s="86"/>
      <c r="Q6" s="82" t="s">
        <v>200</v>
      </c>
      <c r="R6" s="83">
        <v>3</v>
      </c>
      <c r="S6" s="78" t="s">
        <v>259</v>
      </c>
      <c r="T6" s="86"/>
      <c r="W6" s="67" t="s">
        <v>179</v>
      </c>
      <c r="X6" s="86"/>
      <c r="AA6" s="67" t="s">
        <v>197</v>
      </c>
    </row>
    <row r="7" spans="1:29" x14ac:dyDescent="0.25">
      <c r="C7" s="67" t="s">
        <v>252</v>
      </c>
      <c r="D7" s="86"/>
      <c r="G7" s="67" t="s">
        <v>121</v>
      </c>
      <c r="H7" s="86"/>
      <c r="K7" s="67" t="s">
        <v>144</v>
      </c>
      <c r="L7" s="86"/>
      <c r="O7" s="67" t="s">
        <v>162</v>
      </c>
      <c r="P7" s="86"/>
      <c r="S7" s="67" t="s">
        <v>201</v>
      </c>
      <c r="T7" s="86"/>
      <c r="W7" s="67" t="s">
        <v>180</v>
      </c>
      <c r="X7" s="86"/>
      <c r="AA7" s="67" t="s">
        <v>198</v>
      </c>
    </row>
    <row r="8" spans="1:29" x14ac:dyDescent="0.25">
      <c r="C8" s="67" t="s">
        <v>253</v>
      </c>
      <c r="D8" s="86"/>
      <c r="E8" s="82" t="s">
        <v>106</v>
      </c>
      <c r="F8" s="83">
        <v>2</v>
      </c>
      <c r="H8" s="86"/>
      <c r="K8" s="67" t="s">
        <v>142</v>
      </c>
      <c r="L8" s="86"/>
      <c r="O8" s="67" t="s">
        <v>163</v>
      </c>
      <c r="P8" s="86"/>
      <c r="S8" s="67" t="s">
        <v>202</v>
      </c>
      <c r="T8" s="86"/>
      <c r="W8" s="67" t="s">
        <v>181</v>
      </c>
      <c r="X8" s="86"/>
      <c r="AA8" s="67" t="s">
        <v>199</v>
      </c>
    </row>
    <row r="9" spans="1:29" x14ac:dyDescent="0.25">
      <c r="C9" s="67" t="s">
        <v>254</v>
      </c>
      <c r="D9" s="86"/>
      <c r="E9" s="79"/>
      <c r="G9" s="67" t="s">
        <v>107</v>
      </c>
      <c r="H9" s="86"/>
      <c r="J9" s="107" t="s">
        <v>303</v>
      </c>
      <c r="K9" s="108" t="s">
        <v>145</v>
      </c>
      <c r="L9" s="86"/>
      <c r="O9" s="67" t="s">
        <v>164</v>
      </c>
      <c r="P9" s="86"/>
      <c r="S9" s="67" t="s">
        <v>203</v>
      </c>
      <c r="T9" s="86"/>
      <c r="W9" s="67" t="s">
        <v>182</v>
      </c>
      <c r="X9" s="86"/>
      <c r="Y9" s="83">
        <v>11763</v>
      </c>
      <c r="Z9" s="83">
        <v>1</v>
      </c>
      <c r="AA9" s="81" t="s">
        <v>266</v>
      </c>
    </row>
    <row r="10" spans="1:29" x14ac:dyDescent="0.25">
      <c r="D10" s="87"/>
      <c r="E10" s="79"/>
      <c r="G10" s="67" t="s">
        <v>108</v>
      </c>
      <c r="H10" s="87"/>
      <c r="I10" s="82" t="s">
        <v>65</v>
      </c>
      <c r="J10" s="83">
        <v>3</v>
      </c>
      <c r="L10" s="87"/>
      <c r="O10" s="67" t="s">
        <v>165</v>
      </c>
      <c r="P10" s="87"/>
      <c r="Q10" s="82">
        <v>630</v>
      </c>
      <c r="R10" s="82">
        <v>2</v>
      </c>
      <c r="S10" s="78" t="s">
        <v>260</v>
      </c>
      <c r="T10" s="87"/>
      <c r="W10" s="67" t="s">
        <v>183</v>
      </c>
      <c r="X10" s="87"/>
      <c r="AA10" s="80" t="s">
        <v>218</v>
      </c>
    </row>
    <row r="11" spans="1:29" x14ac:dyDescent="0.25">
      <c r="D11" s="87"/>
      <c r="E11" s="82" t="s">
        <v>94</v>
      </c>
      <c r="F11" s="83">
        <v>7</v>
      </c>
      <c r="H11" s="87"/>
      <c r="K11" s="67" t="s">
        <v>67</v>
      </c>
      <c r="L11" s="87"/>
      <c r="O11" s="67" t="s">
        <v>166</v>
      </c>
      <c r="P11" s="87"/>
      <c r="Q11" s="81"/>
      <c r="S11" s="67" t="s">
        <v>261</v>
      </c>
      <c r="T11" s="87"/>
      <c r="W11" s="67" t="s">
        <v>184</v>
      </c>
      <c r="X11" s="87"/>
      <c r="Y11" s="82" t="s">
        <v>227</v>
      </c>
      <c r="Z11" s="83">
        <v>4</v>
      </c>
      <c r="AA11" s="81" t="s">
        <v>266</v>
      </c>
    </row>
    <row r="12" spans="1:29" x14ac:dyDescent="0.25">
      <c r="D12" s="87"/>
      <c r="E12" s="79"/>
      <c r="G12" s="67" t="s">
        <v>124</v>
      </c>
      <c r="H12" s="87"/>
      <c r="K12" s="67" t="s">
        <v>68</v>
      </c>
      <c r="L12" s="87"/>
      <c r="M12" s="82" t="s">
        <v>55</v>
      </c>
      <c r="N12" s="83">
        <v>5</v>
      </c>
      <c r="O12" s="90" t="s">
        <v>257</v>
      </c>
      <c r="P12" s="87"/>
      <c r="Q12" s="81"/>
      <c r="S12" s="67" t="s">
        <v>262</v>
      </c>
      <c r="T12" s="87"/>
      <c r="W12" s="67" t="s">
        <v>185</v>
      </c>
      <c r="X12" s="87"/>
      <c r="AA12" s="80" t="s">
        <v>225</v>
      </c>
    </row>
    <row r="13" spans="1:29" x14ac:dyDescent="0.25">
      <c r="D13" s="87"/>
      <c r="E13" s="79"/>
      <c r="G13" s="67" t="s">
        <v>125</v>
      </c>
      <c r="H13" s="87"/>
      <c r="K13" s="67" t="s">
        <v>69</v>
      </c>
      <c r="L13" s="87"/>
      <c r="M13" s="79"/>
      <c r="O13" s="67" t="s">
        <v>167</v>
      </c>
      <c r="P13" s="87"/>
      <c r="Q13" s="83" t="s">
        <v>214</v>
      </c>
      <c r="R13" s="83">
        <v>2</v>
      </c>
      <c r="S13" s="78" t="s">
        <v>263</v>
      </c>
      <c r="T13" s="87"/>
      <c r="W13" s="67" t="s">
        <v>186</v>
      </c>
      <c r="X13" s="87"/>
      <c r="AA13" s="80" t="s">
        <v>229</v>
      </c>
    </row>
    <row r="14" spans="1:29" x14ac:dyDescent="0.25">
      <c r="D14" s="87"/>
      <c r="G14" s="67" t="s">
        <v>126</v>
      </c>
      <c r="H14" s="87"/>
      <c r="I14" s="82" t="s">
        <v>70</v>
      </c>
      <c r="J14" s="83">
        <v>4</v>
      </c>
      <c r="L14" s="87"/>
      <c r="M14" s="79"/>
      <c r="O14" s="67" t="s">
        <v>169</v>
      </c>
      <c r="P14" s="87"/>
      <c r="S14" s="80">
        <v>23120</v>
      </c>
      <c r="T14" s="87"/>
      <c r="X14" s="87"/>
      <c r="AA14" s="80" t="s">
        <v>230</v>
      </c>
    </row>
    <row r="15" spans="1:29" x14ac:dyDescent="0.25">
      <c r="D15" s="87"/>
      <c r="G15" s="67" t="s">
        <v>127</v>
      </c>
      <c r="H15" s="87"/>
      <c r="K15" s="67" t="s">
        <v>146</v>
      </c>
      <c r="L15" s="87"/>
      <c r="M15" s="79"/>
      <c r="O15" s="67" t="s">
        <v>170</v>
      </c>
      <c r="P15" s="87"/>
      <c r="S15" s="80">
        <v>420309</v>
      </c>
      <c r="T15" s="87"/>
      <c r="X15" s="87"/>
      <c r="AA15" s="80" t="s">
        <v>228</v>
      </c>
    </row>
    <row r="16" spans="1:29" x14ac:dyDescent="0.25">
      <c r="D16" s="87"/>
      <c r="G16" s="67" t="s">
        <v>128</v>
      </c>
      <c r="H16" s="87"/>
      <c r="J16" s="107" t="s">
        <v>303</v>
      </c>
      <c r="K16" s="108" t="s">
        <v>147</v>
      </c>
      <c r="L16" s="87"/>
      <c r="M16" s="79"/>
      <c r="O16" s="67" t="s">
        <v>171</v>
      </c>
      <c r="P16" s="87"/>
      <c r="Q16" s="83">
        <v>21221</v>
      </c>
      <c r="R16" s="83">
        <v>1</v>
      </c>
      <c r="S16" s="81" t="s">
        <v>264</v>
      </c>
      <c r="T16" s="87"/>
      <c r="X16" s="87"/>
      <c r="Y16" s="83">
        <v>478</v>
      </c>
      <c r="Z16" s="83">
        <v>5</v>
      </c>
      <c r="AA16" s="78" t="s">
        <v>266</v>
      </c>
    </row>
    <row r="17" spans="4:27" x14ac:dyDescent="0.25">
      <c r="D17" s="87"/>
      <c r="G17" s="67" t="s">
        <v>129</v>
      </c>
      <c r="H17" s="87"/>
      <c r="K17" s="67" t="s">
        <v>148</v>
      </c>
      <c r="L17" s="87"/>
      <c r="M17" s="79"/>
      <c r="O17" s="67" t="s">
        <v>172</v>
      </c>
      <c r="P17" s="87"/>
      <c r="S17" s="80" t="s">
        <v>221</v>
      </c>
      <c r="T17" s="87"/>
      <c r="X17" s="87"/>
      <c r="AA17" s="80" t="s">
        <v>233</v>
      </c>
    </row>
    <row r="18" spans="4:27" x14ac:dyDescent="0.25">
      <c r="D18" s="87"/>
      <c r="G18" s="67" t="s">
        <v>130</v>
      </c>
      <c r="H18" s="87"/>
      <c r="K18" s="67" t="s">
        <v>149</v>
      </c>
      <c r="L18" s="87"/>
      <c r="M18" s="82" t="s">
        <v>56</v>
      </c>
      <c r="N18" s="83">
        <v>1</v>
      </c>
      <c r="O18" s="90" t="s">
        <v>257</v>
      </c>
      <c r="P18" s="87"/>
      <c r="Q18" s="83">
        <v>22019</v>
      </c>
      <c r="R18" s="83">
        <v>1</v>
      </c>
      <c r="S18" s="81" t="s">
        <v>264</v>
      </c>
      <c r="T18" s="87"/>
      <c r="X18" s="87"/>
      <c r="AA18" s="80" t="s">
        <v>234</v>
      </c>
    </row>
    <row r="19" spans="4:27" x14ac:dyDescent="0.25">
      <c r="D19" s="87"/>
      <c r="E19" s="82" t="s">
        <v>102</v>
      </c>
      <c r="F19" s="83">
        <v>3</v>
      </c>
      <c r="H19" s="87"/>
      <c r="I19" s="82">
        <v>12513</v>
      </c>
      <c r="J19" s="83">
        <v>9</v>
      </c>
      <c r="K19" s="78"/>
      <c r="L19" s="87"/>
      <c r="M19" s="79"/>
      <c r="O19" s="67" t="s">
        <v>173</v>
      </c>
      <c r="P19" s="87"/>
      <c r="S19" s="80" t="s">
        <v>224</v>
      </c>
      <c r="T19" s="87"/>
      <c r="X19" s="87"/>
      <c r="AA19" s="80" t="s">
        <v>235</v>
      </c>
    </row>
    <row r="20" spans="4:27" x14ac:dyDescent="0.25">
      <c r="D20" s="87"/>
      <c r="E20" s="79"/>
      <c r="G20" s="67" t="s">
        <v>103</v>
      </c>
      <c r="H20" s="87"/>
      <c r="I20" s="79"/>
      <c r="K20" s="67" t="s">
        <v>150</v>
      </c>
      <c r="L20" s="87"/>
      <c r="P20" s="87"/>
      <c r="Q20" s="82">
        <v>513</v>
      </c>
      <c r="R20" s="82">
        <v>6</v>
      </c>
      <c r="S20" s="78" t="s">
        <v>263</v>
      </c>
      <c r="T20" s="87"/>
      <c r="U20" s="79"/>
      <c r="X20" s="87"/>
      <c r="AA20" s="80" t="s">
        <v>236</v>
      </c>
    </row>
    <row r="21" spans="4:27" x14ac:dyDescent="0.25">
      <c r="D21" s="87"/>
      <c r="E21" s="79"/>
      <c r="G21" s="67" t="s">
        <v>104</v>
      </c>
      <c r="H21" s="87"/>
      <c r="I21" s="79"/>
      <c r="K21" s="67" t="s">
        <v>151</v>
      </c>
      <c r="L21" s="87"/>
      <c r="P21" s="87"/>
      <c r="S21" s="67" t="s">
        <v>239</v>
      </c>
      <c r="T21" s="87"/>
      <c r="U21" s="79"/>
      <c r="X21" s="87"/>
      <c r="AA21" s="80" t="s">
        <v>232</v>
      </c>
    </row>
    <row r="22" spans="4:27" x14ac:dyDescent="0.25">
      <c r="D22" s="87"/>
      <c r="E22" s="79"/>
      <c r="G22" s="67" t="s">
        <v>105</v>
      </c>
      <c r="H22" s="87"/>
      <c r="I22" s="79"/>
      <c r="K22" s="67" t="s">
        <v>152</v>
      </c>
      <c r="L22" s="87"/>
      <c r="P22" s="87"/>
      <c r="S22" s="67" t="s">
        <v>241</v>
      </c>
      <c r="T22" s="87"/>
      <c r="U22" s="79"/>
      <c r="X22" s="87"/>
      <c r="Y22" s="83">
        <v>449</v>
      </c>
      <c r="Z22" s="83">
        <v>5</v>
      </c>
      <c r="AA22" s="78" t="s">
        <v>266</v>
      </c>
    </row>
    <row r="23" spans="4:27" x14ac:dyDescent="0.25">
      <c r="D23" s="87"/>
      <c r="E23" s="82" t="s">
        <v>111</v>
      </c>
      <c r="F23" s="83">
        <v>2</v>
      </c>
      <c r="G23" s="67"/>
      <c r="H23" s="87"/>
      <c r="I23" s="79"/>
      <c r="K23" s="67" t="s">
        <v>153</v>
      </c>
      <c r="L23" s="87"/>
      <c r="P23" s="87"/>
      <c r="S23" s="67" t="s">
        <v>243</v>
      </c>
      <c r="T23" s="87"/>
      <c r="U23" s="79"/>
      <c r="X23" s="87"/>
      <c r="AA23" s="67" t="s">
        <v>267</v>
      </c>
    </row>
    <row r="24" spans="4:27" x14ac:dyDescent="0.25">
      <c r="D24" s="87"/>
      <c r="G24" s="67" t="s">
        <v>131</v>
      </c>
      <c r="H24" s="87"/>
      <c r="I24" s="79"/>
      <c r="K24" s="67" t="s">
        <v>154</v>
      </c>
      <c r="L24" s="87"/>
      <c r="P24" s="87"/>
      <c r="S24" s="67" t="s">
        <v>245</v>
      </c>
      <c r="T24" s="87"/>
      <c r="X24" s="87"/>
      <c r="AA24" s="67" t="s">
        <v>268</v>
      </c>
    </row>
    <row r="25" spans="4:27" x14ac:dyDescent="0.25">
      <c r="D25" s="87"/>
      <c r="G25" s="67" t="s">
        <v>132</v>
      </c>
      <c r="H25" s="87"/>
      <c r="I25" s="79"/>
      <c r="K25" s="67" t="s">
        <v>155</v>
      </c>
      <c r="L25" s="87"/>
      <c r="P25" s="87"/>
      <c r="S25" s="67" t="s">
        <v>246</v>
      </c>
      <c r="T25" s="87"/>
      <c r="X25" s="87"/>
      <c r="AA25" s="67" t="s">
        <v>269</v>
      </c>
    </row>
    <row r="26" spans="4:27" x14ac:dyDescent="0.25">
      <c r="D26" s="87"/>
      <c r="E26" s="82" t="s">
        <v>83</v>
      </c>
      <c r="F26" s="83">
        <v>6</v>
      </c>
      <c r="H26" s="87"/>
      <c r="I26" s="79"/>
      <c r="K26" s="67" t="s">
        <v>156</v>
      </c>
      <c r="L26" s="87"/>
      <c r="P26" s="87"/>
      <c r="S26" s="67" t="s">
        <v>247</v>
      </c>
      <c r="T26" s="87"/>
      <c r="X26" s="87"/>
      <c r="AA26" s="67" t="s">
        <v>270</v>
      </c>
    </row>
    <row r="27" spans="4:27" x14ac:dyDescent="0.25">
      <c r="D27" s="87"/>
      <c r="G27" s="67" t="s">
        <v>133</v>
      </c>
      <c r="H27" s="87"/>
      <c r="I27" s="79"/>
      <c r="K27" s="67" t="s">
        <v>157</v>
      </c>
      <c r="L27" s="87"/>
      <c r="P27" s="87"/>
      <c r="T27" s="87"/>
      <c r="X27" s="87"/>
      <c r="AA27" s="67" t="s">
        <v>271</v>
      </c>
    </row>
    <row r="28" spans="4:27" x14ac:dyDescent="0.25">
      <c r="D28" s="87"/>
      <c r="G28" s="67" t="s">
        <v>134</v>
      </c>
      <c r="H28" s="87"/>
      <c r="I28" s="79"/>
      <c r="K28" s="67" t="s">
        <v>158</v>
      </c>
      <c r="L28" s="87"/>
      <c r="P28" s="87"/>
      <c r="T28" s="87"/>
      <c r="X28" s="87"/>
    </row>
    <row r="29" spans="4:27" x14ac:dyDescent="0.25">
      <c r="D29" s="87"/>
      <c r="F29" s="107" t="s">
        <v>303</v>
      </c>
      <c r="G29" s="108" t="s">
        <v>135</v>
      </c>
      <c r="H29" s="87"/>
      <c r="L29" s="87"/>
      <c r="P29" s="87"/>
      <c r="T29" s="87"/>
      <c r="X29" s="87"/>
    </row>
    <row r="30" spans="4:27" x14ac:dyDescent="0.25">
      <c r="D30" s="87"/>
      <c r="G30" s="67" t="s">
        <v>136</v>
      </c>
      <c r="H30" s="87"/>
      <c r="L30" s="87"/>
      <c r="P30" s="87"/>
      <c r="T30" s="87"/>
      <c r="X30" s="87"/>
    </row>
    <row r="31" spans="4:27" x14ac:dyDescent="0.25">
      <c r="D31" s="87"/>
      <c r="G31" s="67" t="s">
        <v>137</v>
      </c>
      <c r="H31" s="87"/>
      <c r="L31" s="87"/>
      <c r="P31" s="87"/>
      <c r="T31" s="87"/>
      <c r="X31" s="87"/>
    </row>
    <row r="32" spans="4:27" x14ac:dyDescent="0.25">
      <c r="D32" s="87"/>
      <c r="G32" s="67" t="s">
        <v>138</v>
      </c>
      <c r="H32" s="87"/>
      <c r="L32" s="87"/>
      <c r="P32" s="87"/>
      <c r="T32" s="87"/>
      <c r="X32" s="8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7"/>
  <sheetViews>
    <sheetView workbookViewId="0">
      <selection activeCell="C5" sqref="C5:C6"/>
    </sheetView>
  </sheetViews>
  <sheetFormatPr defaultRowHeight="15" x14ac:dyDescent="0.25"/>
  <cols>
    <col min="1" max="1" width="9.140625" style="78"/>
    <col min="2" max="2" width="10" style="78" bestFit="1" customWidth="1"/>
    <col min="3" max="10" width="9.140625" style="78"/>
    <col min="11" max="11" width="9.140625" style="67"/>
    <col min="12" max="16384" width="9.140625" style="78"/>
  </cols>
  <sheetData>
    <row r="2" spans="1:3" x14ac:dyDescent="0.25">
      <c r="A2" s="78">
        <v>25</v>
      </c>
      <c r="C2" s="78" t="s">
        <v>276</v>
      </c>
    </row>
    <row r="3" spans="1:3" x14ac:dyDescent="0.25">
      <c r="A3" s="78">
        <v>35</v>
      </c>
      <c r="B3" s="78" t="s">
        <v>277</v>
      </c>
    </row>
    <row r="4" spans="1:3" x14ac:dyDescent="0.25">
      <c r="A4" s="78">
        <v>40</v>
      </c>
      <c r="C4" s="78" t="s">
        <v>276</v>
      </c>
    </row>
    <row r="5" spans="1:3" x14ac:dyDescent="0.25">
      <c r="A5" s="78">
        <v>50</v>
      </c>
      <c r="B5" s="78" t="s">
        <v>277</v>
      </c>
      <c r="C5" s="78" t="s">
        <v>276</v>
      </c>
    </row>
    <row r="6" spans="1:3" x14ac:dyDescent="0.25">
      <c r="A6" s="78">
        <v>65</v>
      </c>
      <c r="B6" s="78" t="s">
        <v>277</v>
      </c>
      <c r="C6" s="78" t="s">
        <v>276</v>
      </c>
    </row>
    <row r="7" spans="1:3" x14ac:dyDescent="0.25">
      <c r="A7" s="78">
        <v>80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Лист1</vt:lpstr>
      <vt:lpstr>Лист3</vt:lpstr>
      <vt:lpstr>Лист4</vt:lpstr>
      <vt:lpstr>Лист1!Заголовки_для_печати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fad_04</dc:creator>
  <cp:lastModifiedBy>fad_07</cp:lastModifiedBy>
  <cp:lastPrinted>2017-03-06T07:40:04Z</cp:lastPrinted>
  <dcterms:created xsi:type="dcterms:W3CDTF">2016-10-18T14:54:53Z</dcterms:created>
  <dcterms:modified xsi:type="dcterms:W3CDTF">2017-03-06T07:40:07Z</dcterms:modified>
</cp:coreProperties>
</file>